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5" windowWidth="19245" windowHeight="13455" tabRatio="831"/>
  </bookViews>
  <sheets>
    <sheet name="pagalba" sheetId="28" r:id="rId1"/>
    <sheet name="PL" sheetId="5" r:id="rId2"/>
    <sheet name="BS" sheetId="4" r:id="rId3"/>
    <sheet name="CF" sheetId="6" r:id="rId4"/>
    <sheet name="PELNO FORMAVIMOSI" sheetId="21" r:id="rId5"/>
    <sheet name="PELNINGUMO" sheetId="13" r:id="rId6"/>
    <sheet name="APYVARTUMO" sheetId="20" r:id="rId7"/>
    <sheet name="LIKVIDUMO-MOKUMO" sheetId="16" r:id="rId8"/>
    <sheet name="STABILUMO" sheetId="18" r:id="rId9"/>
    <sheet name="VERTĖS" sheetId="17" r:id="rId10"/>
  </sheets>
  <calcPr calcId="125725"/>
</workbook>
</file>

<file path=xl/calcChain.xml><?xml version="1.0" encoding="utf-8"?>
<calcChain xmlns="http://schemas.openxmlformats.org/spreadsheetml/2006/main">
  <c r="E6" i="5"/>
  <c r="F6"/>
  <c r="G6"/>
  <c r="H6"/>
  <c r="I6"/>
  <c r="E7"/>
  <c r="E10" s="1"/>
  <c r="E17" s="1"/>
  <c r="E20" s="1"/>
  <c r="E22" s="1"/>
  <c r="E5" i="6" s="1"/>
  <c r="E24" s="1"/>
  <c r="F7" i="5"/>
  <c r="G7"/>
  <c r="G10" s="1"/>
  <c r="G17" s="1"/>
  <c r="G20" s="1"/>
  <c r="G22" s="1"/>
  <c r="G5" i="6" s="1"/>
  <c r="G24" s="1"/>
  <c r="H7" i="5"/>
  <c r="I7"/>
  <c r="I10" s="1"/>
  <c r="I17" s="1"/>
  <c r="I20" s="1"/>
  <c r="I22" s="1"/>
  <c r="I5" i="6" s="1"/>
  <c r="I24" s="1"/>
  <c r="F10" i="5"/>
  <c r="F17" s="1"/>
  <c r="F20" s="1"/>
  <c r="F22" s="1"/>
  <c r="F5" i="6" s="1"/>
  <c r="F24" s="1"/>
  <c r="H10" i="5"/>
  <c r="H17" s="1"/>
  <c r="H20" s="1"/>
  <c r="H22" s="1"/>
  <c r="H5" i="6" s="1"/>
  <c r="H24" s="1"/>
  <c r="E11" i="5"/>
  <c r="F11"/>
  <c r="G11"/>
  <c r="H11"/>
  <c r="I11"/>
  <c r="E14"/>
  <c r="F14"/>
  <c r="G14"/>
  <c r="H14"/>
  <c r="I14"/>
  <c r="E6" i="4"/>
  <c r="F6"/>
  <c r="F5" s="1"/>
  <c r="G6"/>
  <c r="H6"/>
  <c r="H5" s="1"/>
  <c r="I6"/>
  <c r="E20"/>
  <c r="E12" s="1"/>
  <c r="F20"/>
  <c r="F12" s="1"/>
  <c r="G20"/>
  <c r="G12" s="1"/>
  <c r="H20"/>
  <c r="H12" s="1"/>
  <c r="I20"/>
  <c r="I12" s="1"/>
  <c r="E23"/>
  <c r="F23"/>
  <c r="G23"/>
  <c r="H23"/>
  <c r="I23"/>
  <c r="E28"/>
  <c r="F28"/>
  <c r="G28"/>
  <c r="H28"/>
  <c r="I28"/>
  <c r="E33"/>
  <c r="E32" s="1"/>
  <c r="E31" s="1"/>
  <c r="F33"/>
  <c r="F32" s="1"/>
  <c r="F31" s="1"/>
  <c r="G33"/>
  <c r="G32" s="1"/>
  <c r="G31" s="1"/>
  <c r="H33"/>
  <c r="H32" s="1"/>
  <c r="H31" s="1"/>
  <c r="I33"/>
  <c r="I32" s="1"/>
  <c r="I31" s="1"/>
  <c r="E40"/>
  <c r="F40"/>
  <c r="G40"/>
  <c r="H40"/>
  <c r="I40"/>
  <c r="E44"/>
  <c r="F44"/>
  <c r="G44"/>
  <c r="H44"/>
  <c r="I44"/>
  <c r="E56"/>
  <c r="E55" s="1"/>
  <c r="F56"/>
  <c r="G56"/>
  <c r="G55" s="1"/>
  <c r="H56"/>
  <c r="I56"/>
  <c r="I55" s="1"/>
  <c r="E62"/>
  <c r="F62"/>
  <c r="F55" s="1"/>
  <c r="G62"/>
  <c r="H62"/>
  <c r="H55" s="1"/>
  <c r="I62"/>
  <c r="E66"/>
  <c r="F66"/>
  <c r="G66"/>
  <c r="H66"/>
  <c r="I66"/>
  <c r="E72"/>
  <c r="F72"/>
  <c r="F71" s="1"/>
  <c r="F70" s="1"/>
  <c r="G72"/>
  <c r="H72"/>
  <c r="H71" s="1"/>
  <c r="H70" s="1"/>
  <c r="I72"/>
  <c r="E78"/>
  <c r="E71" s="1"/>
  <c r="E70" s="1"/>
  <c r="F78"/>
  <c r="G78"/>
  <c r="G71" s="1"/>
  <c r="G70" s="1"/>
  <c r="H78"/>
  <c r="I78"/>
  <c r="I71" s="1"/>
  <c r="I70" s="1"/>
  <c r="F84"/>
  <c r="H84"/>
  <c r="E86"/>
  <c r="E84" s="1"/>
  <c r="F86"/>
  <c r="G86"/>
  <c r="G84" s="1"/>
  <c r="H86"/>
  <c r="I86"/>
  <c r="I84" s="1"/>
  <c r="E35" i="6"/>
  <c r="F35"/>
  <c r="G35"/>
  <c r="H35"/>
  <c r="I35"/>
  <c r="E37"/>
  <c r="F37"/>
  <c r="G37"/>
  <c r="H37"/>
  <c r="I37"/>
  <c r="E43"/>
  <c r="F43"/>
  <c r="F42" s="1"/>
  <c r="F55" s="1"/>
  <c r="G43"/>
  <c r="H43"/>
  <c r="H42" s="1"/>
  <c r="H55" s="1"/>
  <c r="I43"/>
  <c r="E46"/>
  <c r="E42" s="1"/>
  <c r="E55" s="1"/>
  <c r="F46"/>
  <c r="G46"/>
  <c r="G42" s="1"/>
  <c r="G55" s="1"/>
  <c r="H46"/>
  <c r="I46"/>
  <c r="I42" s="1"/>
  <c r="I55" s="1"/>
  <c r="E56"/>
  <c r="F56"/>
  <c r="G56"/>
  <c r="H56"/>
  <c r="I56"/>
  <c r="F61"/>
  <c r="G61"/>
  <c r="H61"/>
  <c r="I61"/>
  <c r="H60" l="1"/>
  <c r="F60"/>
  <c r="F62" s="1"/>
  <c r="I5" i="4"/>
  <c r="I49" s="1"/>
  <c r="G5"/>
  <c r="G49" s="1"/>
  <c r="E5"/>
  <c r="E49" s="1"/>
  <c r="H49"/>
  <c r="F49"/>
  <c r="H62" i="6"/>
  <c r="H95" i="4"/>
  <c r="F95"/>
  <c r="I95"/>
  <c r="G95"/>
  <c r="E95"/>
  <c r="I60" i="6"/>
  <c r="I62" s="1"/>
  <c r="G60"/>
  <c r="G62" s="1"/>
  <c r="E60"/>
  <c r="E62" s="1"/>
  <c r="L45" i="18" l="1"/>
  <c r="K45" l="1"/>
  <c r="N45"/>
  <c r="M45"/>
  <c r="H20" i="21" l="1"/>
  <c r="G20"/>
  <c r="F20"/>
  <c r="E20"/>
  <c r="H5"/>
  <c r="G5"/>
  <c r="F5"/>
  <c r="E5"/>
  <c r="D5"/>
  <c r="D20"/>
  <c r="D4" l="1"/>
  <c r="H10"/>
  <c r="D17"/>
  <c r="E209" i="5" l="1"/>
  <c r="F209"/>
  <c r="G209"/>
  <c r="H209"/>
  <c r="I209"/>
  <c r="E210"/>
  <c r="F210"/>
  <c r="G210"/>
  <c r="H210"/>
  <c r="I210"/>
  <c r="D1" i="21" l="1"/>
  <c r="F3" i="5"/>
  <c r="G3" l="1"/>
  <c r="E1" i="21"/>
  <c r="F1" l="1"/>
  <c r="H3" i="5"/>
  <c r="G1" i="21" l="1"/>
  <c r="I3" i="5"/>
  <c r="G19" i="21"/>
  <c r="F19"/>
  <c r="E19"/>
  <c r="D19"/>
  <c r="H19"/>
  <c r="G16"/>
  <c r="F16"/>
  <c r="E16"/>
  <c r="D16"/>
  <c r="H16"/>
  <c r="G15"/>
  <c r="F15"/>
  <c r="E15"/>
  <c r="D15"/>
  <c r="H15"/>
  <c r="H1" l="1"/>
  <c r="I3" i="6" l="1"/>
  <c r="H3"/>
  <c r="G3"/>
  <c r="F3"/>
  <c r="E3"/>
  <c r="I53" i="4"/>
  <c r="H53"/>
  <c r="G53"/>
  <c r="F53"/>
  <c r="E53"/>
  <c r="I3"/>
  <c r="H3"/>
  <c r="G3"/>
  <c r="F3"/>
  <c r="E3"/>
  <c r="E217"/>
  <c r="F217"/>
  <c r="G217"/>
  <c r="H217"/>
  <c r="I217"/>
  <c r="E219"/>
  <c r="F219"/>
  <c r="G219"/>
  <c r="H219"/>
  <c r="I219"/>
  <c r="E226"/>
  <c r="F226"/>
  <c r="G226"/>
  <c r="H226"/>
  <c r="I226"/>
  <c r="E228"/>
  <c r="F228"/>
  <c r="G228"/>
  <c r="H228"/>
  <c r="I228"/>
  <c r="E229"/>
  <c r="F229"/>
  <c r="G229"/>
  <c r="H229"/>
  <c r="I229"/>
  <c r="E230"/>
  <c r="F230"/>
  <c r="G230"/>
  <c r="H230"/>
  <c r="I230"/>
  <c r="E231"/>
  <c r="F231"/>
  <c r="G231"/>
  <c r="H231"/>
  <c r="I231"/>
  <c r="E232"/>
  <c r="F232"/>
  <c r="G232"/>
  <c r="H232"/>
  <c r="I232"/>
  <c r="E233"/>
  <c r="F233"/>
  <c r="G233"/>
  <c r="H233"/>
  <c r="I233"/>
  <c r="E203" i="6"/>
  <c r="F203"/>
  <c r="G203"/>
  <c r="H203"/>
  <c r="I203"/>
  <c r="E204"/>
  <c r="F204"/>
  <c r="G204"/>
  <c r="H204"/>
  <c r="I204"/>
  <c r="E205"/>
  <c r="F205"/>
  <c r="G205"/>
  <c r="H205"/>
  <c r="I205"/>
  <c r="E209"/>
  <c r="F209"/>
  <c r="G209"/>
  <c r="H209"/>
  <c r="I209"/>
  <c r="E211"/>
  <c r="F211"/>
  <c r="G211"/>
  <c r="H211"/>
  <c r="I211"/>
  <c r="E212"/>
  <c r="F212"/>
  <c r="F215" s="1"/>
  <c r="G212"/>
  <c r="H212"/>
  <c r="I212"/>
  <c r="E213"/>
  <c r="F213"/>
  <c r="G213"/>
  <c r="H213"/>
  <c r="I213"/>
  <c r="N12" i="18"/>
  <c r="M12"/>
  <c r="L12"/>
  <c r="K12"/>
  <c r="N18" i="21"/>
  <c r="M18"/>
  <c r="L18"/>
  <c r="K18"/>
  <c r="H216" i="6" l="1"/>
  <c r="F216"/>
  <c r="G216"/>
  <c r="E216"/>
  <c r="I215"/>
  <c r="G215"/>
  <c r="I216"/>
  <c r="E215"/>
  <c r="H215"/>
  <c r="K5" i="16" l="1"/>
  <c r="N5"/>
  <c r="M5"/>
  <c r="L5"/>
  <c r="L7"/>
  <c r="N7"/>
  <c r="K7"/>
  <c r="M7"/>
  <c r="N3" i="20" l="1"/>
  <c r="M3"/>
  <c r="L3"/>
  <c r="K3"/>
  <c r="K7" i="13"/>
  <c r="L7"/>
  <c r="M7"/>
  <c r="N7"/>
  <c r="K21" l="1"/>
  <c r="N40"/>
  <c r="M40"/>
  <c r="K40"/>
  <c r="N20"/>
  <c r="M20"/>
  <c r="K20"/>
  <c r="N21"/>
  <c r="L21"/>
  <c r="L40"/>
  <c r="M21"/>
  <c r="L20"/>
  <c r="K36" i="20"/>
  <c r="N35"/>
  <c r="M35"/>
  <c r="K35"/>
  <c r="N36"/>
  <c r="L36"/>
  <c r="M36"/>
  <c r="L35"/>
  <c r="N6" i="17" l="1"/>
  <c r="M6"/>
  <c r="L6"/>
  <c r="K6"/>
  <c r="N5"/>
  <c r="M5"/>
  <c r="L5"/>
  <c r="K5"/>
  <c r="N4"/>
  <c r="M4"/>
  <c r="L4"/>
  <c r="K4"/>
  <c r="N3"/>
  <c r="M3"/>
  <c r="L3"/>
  <c r="K3"/>
  <c r="K18" i="20" l="1"/>
  <c r="L18" l="1"/>
  <c r="N18"/>
  <c r="L19"/>
  <c r="N19"/>
  <c r="K20"/>
  <c r="M20"/>
  <c r="M22"/>
  <c r="K13"/>
  <c r="M13"/>
  <c r="M14"/>
  <c r="K15"/>
  <c r="M15"/>
  <c r="K16"/>
  <c r="M16"/>
  <c r="M17"/>
  <c r="L12"/>
  <c r="N12"/>
  <c r="K30"/>
  <c r="M30"/>
  <c r="L29"/>
  <c r="N29"/>
  <c r="K22"/>
  <c r="K14"/>
  <c r="K17"/>
  <c r="M18"/>
  <c r="K19"/>
  <c r="M19"/>
  <c r="L20"/>
  <c r="N20"/>
  <c r="L22"/>
  <c r="N22"/>
  <c r="L13"/>
  <c r="N13"/>
  <c r="L14"/>
  <c r="N14"/>
  <c r="L15"/>
  <c r="N15"/>
  <c r="L16"/>
  <c r="N16"/>
  <c r="L17"/>
  <c r="N17"/>
  <c r="K12"/>
  <c r="M12"/>
  <c r="L30"/>
  <c r="N30"/>
  <c r="K29"/>
  <c r="M29"/>
  <c r="H6" i="21" l="1"/>
  <c r="G6"/>
  <c r="F6"/>
  <c r="E6"/>
  <c r="D6"/>
  <c r="L6" l="1"/>
  <c r="N6"/>
  <c r="K19"/>
  <c r="M19"/>
  <c r="K20"/>
  <c r="M20"/>
  <c r="K6"/>
  <c r="M6"/>
  <c r="L19"/>
  <c r="N19"/>
  <c r="L20"/>
  <c r="N20"/>
  <c r="H3" l="1"/>
  <c r="G3"/>
  <c r="F3"/>
  <c r="E3"/>
  <c r="D3"/>
  <c r="K15" l="1"/>
  <c r="M15"/>
  <c r="L16"/>
  <c r="N16"/>
  <c r="L15"/>
  <c r="N15"/>
  <c r="K16"/>
  <c r="M16"/>
  <c r="L3"/>
  <c r="N3"/>
  <c r="K3"/>
  <c r="M3"/>
  <c r="K12" i="17" l="1"/>
  <c r="M12"/>
  <c r="L26"/>
  <c r="N26"/>
  <c r="K20"/>
  <c r="M20"/>
  <c r="L12"/>
  <c r="N12"/>
  <c r="K26"/>
  <c r="M26"/>
  <c r="L20"/>
  <c r="N20"/>
  <c r="N28" l="1"/>
  <c r="M28" l="1"/>
  <c r="L28" l="1"/>
  <c r="K28"/>
  <c r="F207" i="5" l="1"/>
  <c r="E207"/>
  <c r="H13" i="21"/>
  <c r="G13"/>
  <c r="F13"/>
  <c r="E13"/>
  <c r="D13"/>
  <c r="H12"/>
  <c r="G12"/>
  <c r="F12"/>
  <c r="E12"/>
  <c r="D12"/>
  <c r="E201" i="5"/>
  <c r="E202" s="1"/>
  <c r="H201" l="1"/>
  <c r="H202" s="1"/>
  <c r="G10" i="21"/>
  <c r="G27" s="1"/>
  <c r="G207" i="5"/>
  <c r="F14" i="21"/>
  <c r="I207" i="5"/>
  <c r="H14" i="21"/>
  <c r="F201" i="5"/>
  <c r="F202" s="1"/>
  <c r="G28" i="21"/>
  <c r="G201" i="5"/>
  <c r="G202" s="1"/>
  <c r="F10" i="21"/>
  <c r="F28" s="1"/>
  <c r="I201" i="5"/>
  <c r="I202" s="1"/>
  <c r="H207"/>
  <c r="G14" i="21"/>
  <c r="G29" s="1"/>
  <c r="H28"/>
  <c r="G218" i="4"/>
  <c r="L21" i="20"/>
  <c r="I218" i="4"/>
  <c r="H218"/>
  <c r="M21" i="20"/>
  <c r="I225" i="4"/>
  <c r="E14" i="21"/>
  <c r="D14"/>
  <c r="E10"/>
  <c r="D10"/>
  <c r="D28" s="1"/>
  <c r="F218" i="4"/>
  <c r="K21" i="20"/>
  <c r="I227" i="4"/>
  <c r="H227"/>
  <c r="N6" i="16"/>
  <c r="G227" i="4"/>
  <c r="M6" i="16"/>
  <c r="F227" i="4"/>
  <c r="L6" i="16"/>
  <c r="E227" i="4"/>
  <c r="K6" i="16"/>
  <c r="F223" i="4"/>
  <c r="E224"/>
  <c r="E205"/>
  <c r="G224"/>
  <c r="G205"/>
  <c r="I224"/>
  <c r="I205"/>
  <c r="H223"/>
  <c r="F205"/>
  <c r="K4" i="16"/>
  <c r="F224" i="4"/>
  <c r="F237" s="1"/>
  <c r="H205"/>
  <c r="H224"/>
  <c r="I221"/>
  <c r="F221"/>
  <c r="G221"/>
  <c r="E218"/>
  <c r="F215"/>
  <c r="E215"/>
  <c r="E216"/>
  <c r="G215"/>
  <c r="G216"/>
  <c r="I215"/>
  <c r="I216"/>
  <c r="H215"/>
  <c r="F216"/>
  <c r="H216"/>
  <c r="I213"/>
  <c r="K13" i="21"/>
  <c r="M13"/>
  <c r="L13"/>
  <c r="N13"/>
  <c r="M11" i="20" l="1"/>
  <c r="N21"/>
  <c r="H26" i="21"/>
  <c r="H33"/>
  <c r="H30"/>
  <c r="H34"/>
  <c r="H31"/>
  <c r="F26"/>
  <c r="F31"/>
  <c r="F34"/>
  <c r="F33"/>
  <c r="F30"/>
  <c r="G26"/>
  <c r="G30"/>
  <c r="G31"/>
  <c r="G33"/>
  <c r="G34"/>
  <c r="F27"/>
  <c r="H29"/>
  <c r="F29"/>
  <c r="H27"/>
  <c r="N4" i="18"/>
  <c r="H221" i="4"/>
  <c r="H237"/>
  <c r="I237"/>
  <c r="G237"/>
  <c r="E237"/>
  <c r="H225"/>
  <c r="N14" i="16"/>
  <c r="N24"/>
  <c r="E26" i="21"/>
  <c r="E29"/>
  <c r="E34"/>
  <c r="E33"/>
  <c r="E31"/>
  <c r="E30"/>
  <c r="E28"/>
  <c r="E27"/>
  <c r="D26"/>
  <c r="D29"/>
  <c r="D33"/>
  <c r="D34"/>
  <c r="D31"/>
  <c r="D30"/>
  <c r="D27"/>
  <c r="E221" i="4"/>
  <c r="E213"/>
  <c r="N13" i="13"/>
  <c r="L13"/>
  <c r="N4" i="16"/>
  <c r="K11" i="20"/>
  <c r="I204" i="4"/>
  <c r="I222"/>
  <c r="I236" s="1"/>
  <c r="I223"/>
  <c r="N5" i="18"/>
  <c r="G223" i="4"/>
  <c r="L5" i="18"/>
  <c r="E223" i="4"/>
  <c r="K5" i="18"/>
  <c r="M4" i="16"/>
  <c r="L4"/>
  <c r="I202" i="4"/>
  <c r="I214"/>
  <c r="I234" s="1"/>
  <c r="E214"/>
  <c r="M34" i="20"/>
  <c r="K34"/>
  <c r="N34"/>
  <c r="N37"/>
  <c r="N33"/>
  <c r="F214" i="4"/>
  <c r="L11" i="20"/>
  <c r="G214" i="4"/>
  <c r="H214"/>
  <c r="H234" s="1"/>
  <c r="H202"/>
  <c r="L34" i="20"/>
  <c r="N11"/>
  <c r="H213" i="4"/>
  <c r="N16" i="17"/>
  <c r="M14" i="21"/>
  <c r="K14"/>
  <c r="M12"/>
  <c r="K12"/>
  <c r="N10"/>
  <c r="L10"/>
  <c r="M13" i="13"/>
  <c r="K13"/>
  <c r="N14" i="21"/>
  <c r="L14"/>
  <c r="N12"/>
  <c r="L12"/>
  <c r="M10"/>
  <c r="K10"/>
  <c r="K16" i="17"/>
  <c r="L16"/>
  <c r="M16"/>
  <c r="L13"/>
  <c r="N13"/>
  <c r="K13"/>
  <c r="K4" i="18"/>
  <c r="M13" i="17"/>
  <c r="L4" i="18"/>
  <c r="N6"/>
  <c r="N8"/>
  <c r="L8"/>
  <c r="M4" l="1"/>
  <c r="G204" i="5"/>
  <c r="G206" s="1"/>
  <c r="G203"/>
  <c r="G205" s="1"/>
  <c r="N25" i="18"/>
  <c r="N12" i="16"/>
  <c r="N5" i="20"/>
  <c r="G225" i="4"/>
  <c r="G234" s="1"/>
  <c r="M22" i="18"/>
  <c r="M13" i="16"/>
  <c r="M25" i="20"/>
  <c r="E220" i="4"/>
  <c r="L33" i="20"/>
  <c r="M5"/>
  <c r="G202" i="4"/>
  <c r="M25" i="18"/>
  <c r="H204" i="4"/>
  <c r="H222"/>
  <c r="H236" s="1"/>
  <c r="M5" i="18"/>
  <c r="N3" i="16"/>
  <c r="K37" i="20"/>
  <c r="N13" i="16"/>
  <c r="L37" i="20"/>
  <c r="K33"/>
  <c r="M37"/>
  <c r="N25"/>
  <c r="M33"/>
  <c r="N22" i="18"/>
  <c r="H203" i="4"/>
  <c r="H235"/>
  <c r="H206"/>
  <c r="H220"/>
  <c r="M12" i="16"/>
  <c r="N7" i="18"/>
  <c r="M8"/>
  <c r="K8"/>
  <c r="H51" i="4"/>
  <c r="N18" i="18" l="1"/>
  <c r="N18" i="16"/>
  <c r="H203" i="5"/>
  <c r="H205" s="1"/>
  <c r="H204"/>
  <c r="H206" s="1"/>
  <c r="F23" i="21"/>
  <c r="F17"/>
  <c r="F32" s="1"/>
  <c r="I204" i="5"/>
  <c r="I206" s="1"/>
  <c r="I203"/>
  <c r="I205" s="1"/>
  <c r="F203"/>
  <c r="F205" s="1"/>
  <c r="F204"/>
  <c r="F206" s="1"/>
  <c r="E204"/>
  <c r="E206" s="1"/>
  <c r="E203"/>
  <c r="E205" s="1"/>
  <c r="N15" i="18"/>
  <c r="N16"/>
  <c r="N17" i="16"/>
  <c r="N26" i="20"/>
  <c r="I206" i="4"/>
  <c r="I235"/>
  <c r="N21" i="16"/>
  <c r="N23" i="18"/>
  <c r="N23" i="16"/>
  <c r="I220" i="4"/>
  <c r="I203"/>
  <c r="I51"/>
  <c r="N4" i="20"/>
  <c r="N3" i="18"/>
  <c r="L22"/>
  <c r="L25" i="20"/>
  <c r="L25" i="18"/>
  <c r="G210" i="6"/>
  <c r="F225" i="4"/>
  <c r="F234" s="1"/>
  <c r="F202"/>
  <c r="L5" i="20"/>
  <c r="G204" i="4"/>
  <c r="G222"/>
  <c r="G236" s="1"/>
  <c r="M3" i="16"/>
  <c r="M22"/>
  <c r="N22"/>
  <c r="G213" i="4"/>
  <c r="N13" i="18"/>
  <c r="F213" i="4"/>
  <c r="K24" i="16"/>
  <c r="M3" i="13"/>
  <c r="M16"/>
  <c r="F4" i="21"/>
  <c r="L3" i="13"/>
  <c r="L16"/>
  <c r="M14" i="16"/>
  <c r="M6" i="18"/>
  <c r="N17"/>
  <c r="G214" i="6"/>
  <c r="M34" i="16" l="1"/>
  <c r="G23" i="21"/>
  <c r="G17"/>
  <c r="G32" s="1"/>
  <c r="H210" i="6"/>
  <c r="M39" i="13"/>
  <c r="M33"/>
  <c r="H23" i="21"/>
  <c r="H17"/>
  <c r="H32" s="1"/>
  <c r="N27" i="18"/>
  <c r="N39"/>
  <c r="N10" i="20"/>
  <c r="N28" i="13"/>
  <c r="N18" i="17"/>
  <c r="N17"/>
  <c r="N14" i="18"/>
  <c r="N35" i="13"/>
  <c r="N33" i="18"/>
  <c r="E23" i="21"/>
  <c r="E17"/>
  <c r="E32" s="1"/>
  <c r="L23" i="17"/>
  <c r="D32" i="21"/>
  <c r="D23"/>
  <c r="K14" i="16"/>
  <c r="K12"/>
  <c r="K13"/>
  <c r="K25" i="20"/>
  <c r="L17" i="18"/>
  <c r="K15"/>
  <c r="K10" i="20"/>
  <c r="E210" i="6"/>
  <c r="L27" i="16"/>
  <c r="M23" i="17"/>
  <c r="M28" i="16"/>
  <c r="M31" i="13"/>
  <c r="I210" i="6"/>
  <c r="E225" i="4"/>
  <c r="E234" s="1"/>
  <c r="E202"/>
  <c r="K22" i="18"/>
  <c r="K25"/>
  <c r="E235" i="4"/>
  <c r="K5" i="20"/>
  <c r="E203" i="4"/>
  <c r="F204"/>
  <c r="F222"/>
  <c r="F236" s="1"/>
  <c r="L3" i="16"/>
  <c r="F203" i="4"/>
  <c r="F235"/>
  <c r="K18" i="18"/>
  <c r="F206" i="4"/>
  <c r="F220"/>
  <c r="K23" i="16"/>
  <c r="K16" i="18"/>
  <c r="G206" i="4"/>
  <c r="G220"/>
  <c r="G203"/>
  <c r="G235"/>
  <c r="M4" i="20"/>
  <c r="M25" i="13"/>
  <c r="L24" i="16"/>
  <c r="M24"/>
  <c r="K16" i="13"/>
  <c r="F210" i="6"/>
  <c r="K3" i="13"/>
  <c r="L31" i="16"/>
  <c r="L15" i="13"/>
  <c r="L4"/>
  <c r="L6"/>
  <c r="M12"/>
  <c r="H214" i="6"/>
  <c r="M31" i="16"/>
  <c r="M22" i="17"/>
  <c r="M4" i="13"/>
  <c r="M15"/>
  <c r="H4" i="21"/>
  <c r="N16" i="13"/>
  <c r="N3"/>
  <c r="E4" i="21"/>
  <c r="L4" s="1"/>
  <c r="L15" i="17"/>
  <c r="K30" i="16"/>
  <c r="K35"/>
  <c r="K14" i="13"/>
  <c r="M24" i="18"/>
  <c r="G4" i="21"/>
  <c r="M4" s="1"/>
  <c r="M23"/>
  <c r="M27" i="17"/>
  <c r="M26" i="13"/>
  <c r="M32"/>
  <c r="M15" i="17"/>
  <c r="M7"/>
  <c r="M30" i="16"/>
  <c r="M35"/>
  <c r="M29"/>
  <c r="M14" i="13"/>
  <c r="I214" i="6"/>
  <c r="N31" i="16"/>
  <c r="N4" i="13"/>
  <c r="N22" i="17"/>
  <c r="N25" i="13"/>
  <c r="N15"/>
  <c r="L22" i="17"/>
  <c r="L12" i="16"/>
  <c r="L14"/>
  <c r="L13"/>
  <c r="M5" i="13"/>
  <c r="N5" i="21"/>
  <c r="F214" i="6"/>
  <c r="M5" i="21"/>
  <c r="K7" i="18"/>
  <c r="L7"/>
  <c r="M7"/>
  <c r="L6"/>
  <c r="M17"/>
  <c r="F51" i="4"/>
  <c r="G51"/>
  <c r="M39" i="18" l="1"/>
  <c r="M6" i="13"/>
  <c r="N24"/>
  <c r="M27" i="16"/>
  <c r="L25" i="13"/>
  <c r="E214" i="6"/>
  <c r="F206"/>
  <c r="L12" i="13"/>
  <c r="L31"/>
  <c r="L28" i="16"/>
  <c r="K31" i="13"/>
  <c r="L21" i="17"/>
  <c r="K24" i="13"/>
  <c r="K29" i="16"/>
  <c r="K22"/>
  <c r="K23" i="18"/>
  <c r="K27" i="16"/>
  <c r="K3" i="18"/>
  <c r="K13"/>
  <c r="K26" i="13"/>
  <c r="K23" i="21"/>
  <c r="K27" i="17"/>
  <c r="N12" i="13"/>
  <c r="N6"/>
  <c r="N31"/>
  <c r="N27" i="16"/>
  <c r="K23" i="17"/>
  <c r="K18" i="16"/>
  <c r="K17"/>
  <c r="K26" i="20"/>
  <c r="E204" i="4"/>
  <c r="E222"/>
  <c r="E236" s="1"/>
  <c r="K3" i="16"/>
  <c r="E206" i="4"/>
  <c r="L22" i="16"/>
  <c r="K33" i="13"/>
  <c r="L17" i="17"/>
  <c r="M17"/>
  <c r="L16" i="18"/>
  <c r="M16"/>
  <c r="L21" i="16"/>
  <c r="M21"/>
  <c r="L23" i="18"/>
  <c r="M23"/>
  <c r="L14"/>
  <c r="M14"/>
  <c r="L18" i="16"/>
  <c r="M18"/>
  <c r="L15" i="18"/>
  <c r="M15"/>
  <c r="L4" i="20"/>
  <c r="K4"/>
  <c r="K14" i="18"/>
  <c r="L13"/>
  <c r="M13"/>
  <c r="L10" i="20"/>
  <c r="M10"/>
  <c r="L23" i="16"/>
  <c r="M23"/>
  <c r="L26" i="20"/>
  <c r="M26"/>
  <c r="L18" i="18"/>
  <c r="M18"/>
  <c r="L3"/>
  <c r="M3"/>
  <c r="K32" i="13"/>
  <c r="K34" i="16"/>
  <c r="K24" i="18"/>
  <c r="K39" i="13"/>
  <c r="L32"/>
  <c r="L35" i="16"/>
  <c r="L24" i="18"/>
  <c r="L34" i="16"/>
  <c r="L23" i="21"/>
  <c r="L33" i="13"/>
  <c r="N23" i="17"/>
  <c r="N28" i="16"/>
  <c r="K15" i="17"/>
  <c r="K7"/>
  <c r="K4" i="21"/>
  <c r="L29" i="16"/>
  <c r="I65" i="6"/>
  <c r="M17" i="21"/>
  <c r="K21" i="17"/>
  <c r="K17" i="21"/>
  <c r="N17"/>
  <c r="N17" i="13"/>
  <c r="L30" i="16"/>
  <c r="L14" i="13"/>
  <c r="L39"/>
  <c r="L27" i="17"/>
  <c r="L7"/>
  <c r="N7"/>
  <c r="N26" i="13"/>
  <c r="N27" i="17"/>
  <c r="N39" i="13"/>
  <c r="N5"/>
  <c r="N35" i="16"/>
  <c r="K4" i="13"/>
  <c r="K15"/>
  <c r="K31" i="16"/>
  <c r="M21" i="17"/>
  <c r="M19"/>
  <c r="M17" i="13"/>
  <c r="M27"/>
  <c r="M34"/>
  <c r="K17"/>
  <c r="L34"/>
  <c r="N21" i="17"/>
  <c r="N19"/>
  <c r="H65" i="6"/>
  <c r="I64" s="1"/>
  <c r="L26" i="13"/>
  <c r="N32"/>
  <c r="N33"/>
  <c r="N15" i="17"/>
  <c r="N23" i="21"/>
  <c r="N4"/>
  <c r="N34" i="16"/>
  <c r="N24" i="18"/>
  <c r="N14" i="13"/>
  <c r="N29" i="16"/>
  <c r="N30"/>
  <c r="L17" i="13"/>
  <c r="L17" i="21"/>
  <c r="K6" i="13"/>
  <c r="K22" i="17"/>
  <c r="K25" i="13"/>
  <c r="L17" i="16"/>
  <c r="M17"/>
  <c r="K5" i="13"/>
  <c r="L5"/>
  <c r="F65" i="6"/>
  <c r="G64" s="1"/>
  <c r="G65"/>
  <c r="H64" s="1"/>
  <c r="K5" i="21"/>
  <c r="L5"/>
  <c r="K6" i="18"/>
  <c r="K28" i="13"/>
  <c r="L24"/>
  <c r="K35"/>
  <c r="E51" i="4"/>
  <c r="M24" i="13" l="1"/>
  <c r="K12"/>
  <c r="K28" i="16"/>
  <c r="E65" i="6"/>
  <c r="F64" s="1"/>
  <c r="K17" i="17"/>
  <c r="K27" i="18"/>
  <c r="K33"/>
  <c r="K21" i="16"/>
  <c r="L39" i="18"/>
  <c r="L33"/>
  <c r="M33"/>
  <c r="K39"/>
  <c r="L27"/>
  <c r="M27"/>
  <c r="N34" i="13"/>
  <c r="K27"/>
  <c r="K34"/>
  <c r="N27"/>
  <c r="K19" i="17"/>
  <c r="L19"/>
  <c r="L27" i="13"/>
  <c r="K18" i="17"/>
  <c r="K17" i="18"/>
  <c r="L18" i="17"/>
  <c r="M18"/>
  <c r="L28" i="13"/>
  <c r="M28"/>
  <c r="L35"/>
  <c r="M35"/>
  <c r="N36" l="1"/>
  <c r="L36" l="1"/>
  <c r="K36"/>
  <c r="M36"/>
</calcChain>
</file>

<file path=xl/sharedStrings.xml><?xml version="1.0" encoding="utf-8"?>
<sst xmlns="http://schemas.openxmlformats.org/spreadsheetml/2006/main" count="1444" uniqueCount="734">
  <si>
    <t>TURTAS</t>
  </si>
  <si>
    <t>A.</t>
  </si>
  <si>
    <t>ILGALAIKIS TURTAS</t>
  </si>
  <si>
    <t>I.</t>
  </si>
  <si>
    <t>NEMATERIALUSIS TURTAS</t>
  </si>
  <si>
    <t xml:space="preserve">  I.1.</t>
  </si>
  <si>
    <t>Plėtros darbai</t>
  </si>
  <si>
    <t xml:space="preserve">  I.2.</t>
  </si>
  <si>
    <t>Prestižas</t>
  </si>
  <si>
    <t xml:space="preserve">  I.3.</t>
  </si>
  <si>
    <t>Patentai, licencijos</t>
  </si>
  <si>
    <t xml:space="preserve">  I.4.</t>
  </si>
  <si>
    <t>Programinė įranga</t>
  </si>
  <si>
    <t xml:space="preserve">  I.5.</t>
  </si>
  <si>
    <t>Kitas nematerialusis turtas</t>
  </si>
  <si>
    <t>II.</t>
  </si>
  <si>
    <t>MATERIALUSIS TURTAS</t>
  </si>
  <si>
    <t xml:space="preserve">  II.1.</t>
  </si>
  <si>
    <t>Žemė</t>
  </si>
  <si>
    <t xml:space="preserve">  II.2.</t>
  </si>
  <si>
    <t>Pastatai ir statiniai</t>
  </si>
  <si>
    <t xml:space="preserve">  II.3.</t>
  </si>
  <si>
    <t>Mašinos ir įrengimai</t>
  </si>
  <si>
    <t xml:space="preserve">  II.4.</t>
  </si>
  <si>
    <t>Transporto priemonės</t>
  </si>
  <si>
    <t xml:space="preserve">  II.5.</t>
  </si>
  <si>
    <t>Kita įranga, prietaisai, įrankiai ir įrenginiai</t>
  </si>
  <si>
    <t xml:space="preserve">  II.6.</t>
  </si>
  <si>
    <t>Nebaigta statyba</t>
  </si>
  <si>
    <t xml:space="preserve">  II.7.</t>
  </si>
  <si>
    <t>Kitas  materialusis turtas</t>
  </si>
  <si>
    <t xml:space="preserve">  II.8.</t>
  </si>
  <si>
    <t>Investicinis turtas</t>
  </si>
  <si>
    <t xml:space="preserve">  II.8.1.</t>
  </si>
  <si>
    <t xml:space="preserve">  II.8.2.</t>
  </si>
  <si>
    <t xml:space="preserve">Pastatai </t>
  </si>
  <si>
    <t>III.</t>
  </si>
  <si>
    <t>FINANSINIS TURTAS</t>
  </si>
  <si>
    <t xml:space="preserve"> III.1.</t>
  </si>
  <si>
    <t>Investicijos į dukterines ir asocijuotas įmones</t>
  </si>
  <si>
    <t xml:space="preserve"> III.2.</t>
  </si>
  <si>
    <t>Paskolos asocijuotoms ir dukterinėms įmonėms</t>
  </si>
  <si>
    <t>Po vienerių metų gautinos sumos</t>
  </si>
  <si>
    <t xml:space="preserve"> III.3.</t>
  </si>
  <si>
    <t xml:space="preserve"> III.4.</t>
  </si>
  <si>
    <t>Kitas finansinis turtas</t>
  </si>
  <si>
    <t>IV.</t>
  </si>
  <si>
    <t>KITAS ILGALAIKIS TURTAS</t>
  </si>
  <si>
    <t xml:space="preserve"> IV.1.</t>
  </si>
  <si>
    <t>Atidėtojo mokesčio turtas</t>
  </si>
  <si>
    <t xml:space="preserve"> IV.2.</t>
  </si>
  <si>
    <t>Kitas ilgalaikis turtas</t>
  </si>
  <si>
    <t>B.</t>
  </si>
  <si>
    <t>TRUMPALAIKIS TURTAS</t>
  </si>
  <si>
    <t>ATSRAGOS, IŠANKSTINIAI APMOKĖJIMAI IR NEBAIGTOS VYKDYTI SUTARTYS</t>
  </si>
  <si>
    <t>Atsargos</t>
  </si>
  <si>
    <t xml:space="preserve"> I.1.</t>
  </si>
  <si>
    <t xml:space="preserve">  I.1.1.</t>
  </si>
  <si>
    <t>Žaliavos ir komplektavimo gaminiai</t>
  </si>
  <si>
    <t xml:space="preserve">  I.1.2.</t>
  </si>
  <si>
    <t>Nebaigta gamyba</t>
  </si>
  <si>
    <t xml:space="preserve">  I.1.3.</t>
  </si>
  <si>
    <t>Pagaminta produkcija</t>
  </si>
  <si>
    <t xml:space="preserve">  I.1.4.</t>
  </si>
  <si>
    <t>Pirktos prekės, skirtos perparduoti</t>
  </si>
  <si>
    <t xml:space="preserve"> I.2.</t>
  </si>
  <si>
    <t>Išankstiniai apmokėjimai</t>
  </si>
  <si>
    <t>Nebaigtos vykdyti sutartys</t>
  </si>
  <si>
    <t xml:space="preserve"> I.3.</t>
  </si>
  <si>
    <t>PER VIENERIUS METUS GAUTINOS SUMOS</t>
  </si>
  <si>
    <t xml:space="preserve"> II.1.</t>
  </si>
  <si>
    <t>Pirkėjų įsiskolinimas</t>
  </si>
  <si>
    <t xml:space="preserve"> II.2.</t>
  </si>
  <si>
    <t>Dukterinių ir asocijuotų įmonių skolos</t>
  </si>
  <si>
    <t>Kitos gautinos sumos</t>
  </si>
  <si>
    <t xml:space="preserve"> II.3.</t>
  </si>
  <si>
    <t>KITAS TRUMPALAIKIS TURTAS</t>
  </si>
  <si>
    <t>Trumpalaikės investicijos</t>
  </si>
  <si>
    <t>Terminuoti indėliai</t>
  </si>
  <si>
    <t>Kitas trumpalaikis turtas</t>
  </si>
  <si>
    <t>PINIGAI IR PINIGŲ EKVIVALENTAI</t>
  </si>
  <si>
    <t>TURTO IŠ VISO:</t>
  </si>
  <si>
    <t>NUOSAVAS KAPITALAS IR ĮSIPAREIGOJIMAI</t>
  </si>
  <si>
    <t>C.</t>
  </si>
  <si>
    <t>NUOSAVAS KAPITALAS</t>
  </si>
  <si>
    <t>KAPITALAS</t>
  </si>
  <si>
    <t>Įstatinis (pasirašytasis)</t>
  </si>
  <si>
    <t>Pasirašytasis neapmokėtas kapitalas (-)</t>
  </si>
  <si>
    <t>Akcijų priedai</t>
  </si>
  <si>
    <t xml:space="preserve"> I.4.</t>
  </si>
  <si>
    <t>Savos akcijos (-)</t>
  </si>
  <si>
    <t>PERKAINOJIMO REZERVAS (REZULTATAI)</t>
  </si>
  <si>
    <t>REZERVAI</t>
  </si>
  <si>
    <t>Privalomasis</t>
  </si>
  <si>
    <t>Savoms akcijoms įsigyti</t>
  </si>
  <si>
    <t>Kiti rezervai</t>
  </si>
  <si>
    <t>NEPASKIRSTYTASIS PELNAS (NUOSTOLIAI)</t>
  </si>
  <si>
    <t>Ataskaitinių metų pelnas (nuostoliai)</t>
  </si>
  <si>
    <t>Ankstesnių metų pelnas (nuostoliai)</t>
  </si>
  <si>
    <t>D.</t>
  </si>
  <si>
    <t>DOTACIJOS, SUBSIDIJOS</t>
  </si>
  <si>
    <t>E.</t>
  </si>
  <si>
    <t>MOKĖTINOS SUMOS IR ĮSIPAREIGOJIMAI</t>
  </si>
  <si>
    <t>PO VIENERIŲ METŲ MOKĖTINOS SUMOS IR ILGALAIKIAI ĮSIPAREIGOJIMAI</t>
  </si>
  <si>
    <t>Finansinės skolos</t>
  </si>
  <si>
    <t>Lizingo (finansinės nuomos) ar panašūs įsipareigojimai</t>
  </si>
  <si>
    <t>Kredito įstaigoms</t>
  </si>
  <si>
    <t>Kitos finansinės skolos</t>
  </si>
  <si>
    <t>Skolos tiekėjams</t>
  </si>
  <si>
    <t>Gauti išankstiniai apmokėjimai</t>
  </si>
  <si>
    <t>Atidėjiniai</t>
  </si>
  <si>
    <t xml:space="preserve">  I.4.1.</t>
  </si>
  <si>
    <t>Įsipareigojimų ir reikalavimų padengimo</t>
  </si>
  <si>
    <t xml:space="preserve">  I.4.2.</t>
  </si>
  <si>
    <t>Pensijų ir panašių įsipareigojimų</t>
  </si>
  <si>
    <t xml:space="preserve">  I.4.3. </t>
  </si>
  <si>
    <t>Kiti atidėjiniai</t>
  </si>
  <si>
    <t xml:space="preserve"> I.5.</t>
  </si>
  <si>
    <t>Atidėtojo mokesčio įsipareigojimas</t>
  </si>
  <si>
    <t xml:space="preserve"> I.6.</t>
  </si>
  <si>
    <t>Kitos mokėtinos sumos ir ilgalaikiai įsipareigojimai</t>
  </si>
  <si>
    <t>PER VIENERIUS METUS MOKĖTINOS SUMOS IR TRUMPALAIKIAI ĮSIPAREIGOJIMAI</t>
  </si>
  <si>
    <t>Ilgalaikių skolų  einamųjų metų dalis</t>
  </si>
  <si>
    <t xml:space="preserve">  II.2.1.</t>
  </si>
  <si>
    <t xml:space="preserve">  II.2.2.</t>
  </si>
  <si>
    <t>Kitos skolos</t>
  </si>
  <si>
    <t xml:space="preserve"> II.4.</t>
  </si>
  <si>
    <t xml:space="preserve"> II.5.</t>
  </si>
  <si>
    <t>Pelno mokesčio įsipareigojimai</t>
  </si>
  <si>
    <t xml:space="preserve"> II.6.</t>
  </si>
  <si>
    <t>Su darbo santykiais susiję įsipareigojimai</t>
  </si>
  <si>
    <t xml:space="preserve"> II.7.</t>
  </si>
  <si>
    <t xml:space="preserve"> II.8.</t>
  </si>
  <si>
    <t>Kitos mokėtinos sumos ir trumpalaikiai įsipareigojimai</t>
  </si>
  <si>
    <t>NUOSAVO KAPITALO IR ĮSIPAREIGOJIMŲ IŠ VISO:</t>
  </si>
  <si>
    <t>Eil. nr.</t>
  </si>
  <si>
    <t>STRAIPSNIAI</t>
  </si>
  <si>
    <t>PARDAVIMO PAJAMOS</t>
  </si>
  <si>
    <t>PARDAVIMO SAVIKAINA</t>
  </si>
  <si>
    <t>BENDRASIS PELNAS (NUOSTOLIAI)</t>
  </si>
  <si>
    <t>VEIKLOS SĄNAUDOS</t>
  </si>
  <si>
    <t xml:space="preserve">  IV.1</t>
  </si>
  <si>
    <t xml:space="preserve">  Pardavimo</t>
  </si>
  <si>
    <t xml:space="preserve">  IV.2</t>
  </si>
  <si>
    <t xml:space="preserve">  Bendrosios ir administracinės</t>
  </si>
  <si>
    <t>V.</t>
  </si>
  <si>
    <t>TIPINĖS VEIKLOS PELNAS (NUOSTOLIAI)</t>
  </si>
  <si>
    <t>VI.</t>
  </si>
  <si>
    <t>KITA VEIKLA</t>
  </si>
  <si>
    <t xml:space="preserve">  VI.1.</t>
  </si>
  <si>
    <t xml:space="preserve">  Pajamos</t>
  </si>
  <si>
    <t xml:space="preserve">  VI.2.</t>
  </si>
  <si>
    <t xml:space="preserve">  Sąnaudos</t>
  </si>
  <si>
    <t>VII.</t>
  </si>
  <si>
    <t>FINANSINĖ IR INVESTICINĖ VEIKLA</t>
  </si>
  <si>
    <t xml:space="preserve">  VII.1.</t>
  </si>
  <si>
    <t xml:space="preserve">  VII.2.</t>
  </si>
  <si>
    <t>VIII.</t>
  </si>
  <si>
    <t>ĮPRASTINĖS VEIKLOS PELNAS (NUOSTOLIAI)</t>
  </si>
  <si>
    <t>IX.</t>
  </si>
  <si>
    <t>PAGAUTĖ</t>
  </si>
  <si>
    <t>X.</t>
  </si>
  <si>
    <t>NETEKIMAI</t>
  </si>
  <si>
    <t>XI.</t>
  </si>
  <si>
    <t>PELNAS (NUOSTOLIAI) PRIEŠ APMOKESTINIMĄ</t>
  </si>
  <si>
    <t>XII.</t>
  </si>
  <si>
    <t>PELNO MOKESTIS</t>
  </si>
  <si>
    <t>XIII.</t>
  </si>
  <si>
    <t>GRYNASIS PELNAS (NUOSTOLIAI)</t>
  </si>
  <si>
    <t>Eil. Nr.</t>
  </si>
  <si>
    <t>Straipsniai</t>
  </si>
  <si>
    <t>Pagrindinės veiklos pinigų srautai</t>
  </si>
  <si>
    <t>I.1.</t>
  </si>
  <si>
    <t>Grynasis pelnas (nuostoliai)</t>
  </si>
  <si>
    <t>I.2.</t>
  </si>
  <si>
    <t>Nusidėvėjimo ir amortizacijos sąnaudos</t>
  </si>
  <si>
    <t>I.3.</t>
  </si>
  <si>
    <t>Po vienerių metų gautinų sumų (padidėjimas) sumažėjimas</t>
  </si>
  <si>
    <t>I.4.</t>
  </si>
  <si>
    <t>Atsargų (padidėjimas) sumažėjimas</t>
  </si>
  <si>
    <t>I.5.</t>
  </si>
  <si>
    <t xml:space="preserve">Išankstinių apmokėjimų (padidėjimas) sumažėjimas </t>
  </si>
  <si>
    <t>I.6.</t>
  </si>
  <si>
    <t xml:space="preserve">Nebaigtų vykdyti sutarčių (padidėjimas) sumažėjimas </t>
  </si>
  <si>
    <t>I.7.</t>
  </si>
  <si>
    <t>Pirkėjų įsiskolinimo (padidėjimas) sumažėjimas</t>
  </si>
  <si>
    <t>I.8.</t>
  </si>
  <si>
    <t>Dukterinių ir asocijuotų įmonių skolų (padidėjimas) sumažėjimas</t>
  </si>
  <si>
    <t>I.9.</t>
  </si>
  <si>
    <t>Kitų gautinų sumų (padidėjimas) sumažėjimas</t>
  </si>
  <si>
    <t>I.10.</t>
  </si>
  <si>
    <t>Kito trumpalaikio turto (padidėjimas) sumažėjimas</t>
  </si>
  <si>
    <r>
      <t>I.11.</t>
    </r>
    <r>
      <rPr>
        <u/>
        <sz val="10"/>
        <rFont val="Tahoma"/>
        <family val="2"/>
        <charset val="186"/>
      </rPr>
      <t xml:space="preserve"> </t>
    </r>
  </si>
  <si>
    <t>Ilgalaikių skolų tiekėjams ir gautų išankstinių apmokėjimų padidėjimas (sumažėjimas)</t>
  </si>
  <si>
    <t>I.12.</t>
  </si>
  <si>
    <t>Trumpalaikių skolų tiekėjams ir gautų išankstinių apmokėjimų padidėjimas (sumažėjimas)</t>
  </si>
  <si>
    <t>I.13.</t>
  </si>
  <si>
    <t>Pelno mokesčio įsipareigojimų padidėjimas (sumažėjimas)</t>
  </si>
  <si>
    <t>I.14.</t>
  </si>
  <si>
    <t>Su darbo santykiais susijusių įsipareigojimų padidėjimas (sumažėjimas)</t>
  </si>
  <si>
    <t>I.15.</t>
  </si>
  <si>
    <t>Atidėjinių padidėjimas (sumažėjimas)</t>
  </si>
  <si>
    <t>I.16.</t>
  </si>
  <si>
    <t>Kitų mokėtinų sumų ir įsipareigojimų padidėjimas (sumažėjimas)</t>
  </si>
  <si>
    <t>I.17.</t>
  </si>
  <si>
    <t>Ilgalaikio materialiojo ir nematerialiojo turto perleidimo rezultatų eliminavimas</t>
  </si>
  <si>
    <t>I.18.</t>
  </si>
  <si>
    <t xml:space="preserve">Finansinės ir investicinės veiklos rezultatų eliminavimas </t>
  </si>
  <si>
    <t>I.19.</t>
  </si>
  <si>
    <t>Kitų nepiniginių straipsnių eliminavimas</t>
  </si>
  <si>
    <t>Grynieji pagrindinės veiklos pinigų srautai</t>
  </si>
  <si>
    <t>Investicinės veiklos pinigų srautai</t>
  </si>
  <si>
    <t>II.1.</t>
  </si>
  <si>
    <t xml:space="preserve">Ilgalaikio turto (išskyrus investicijas) įsigijimas </t>
  </si>
  <si>
    <t>II.2.</t>
  </si>
  <si>
    <t>Ilgalaikio turto (išskyrus investicijas) perleidimas</t>
  </si>
  <si>
    <t>II.3.</t>
  </si>
  <si>
    <t xml:space="preserve">Ilgalaikių investicijų įsigijimas </t>
  </si>
  <si>
    <t>II.4.</t>
  </si>
  <si>
    <t>Ilgalaikių investicijų perleidimas</t>
  </si>
  <si>
    <t>II.5.</t>
  </si>
  <si>
    <t>Paskolų suteikimas</t>
  </si>
  <si>
    <t>II.6.</t>
  </si>
  <si>
    <t>Paskolų susigrąžinimas</t>
  </si>
  <si>
    <t>II.7.</t>
  </si>
  <si>
    <t>Gauti dividendai, palūkanos</t>
  </si>
  <si>
    <t>II.8.</t>
  </si>
  <si>
    <t xml:space="preserve">Kiti investicinės veiklos pinigų srautų padidėjimai </t>
  </si>
  <si>
    <t>II.9.</t>
  </si>
  <si>
    <t>Kiti investicinės veiklos pinigų srautų sumažėjimai</t>
  </si>
  <si>
    <t>Grynieji investicinės veiklos pinigų srautai</t>
  </si>
  <si>
    <t>Finansinės veiklos pinigų srautai</t>
  </si>
  <si>
    <t>III.1.</t>
  </si>
  <si>
    <t>Pinigų srautai, susiję su įmonės savininkais</t>
  </si>
  <si>
    <t>III.1.1.</t>
  </si>
  <si>
    <t>Akcijų išleidimas</t>
  </si>
  <si>
    <t>III.1.2.</t>
  </si>
  <si>
    <t>Savininkų įnašai nuostoliams padengti</t>
  </si>
  <si>
    <t>III.1.3.</t>
  </si>
  <si>
    <t xml:space="preserve">Savų akcijų supirkimas </t>
  </si>
  <si>
    <t>III.1.4.</t>
  </si>
  <si>
    <t xml:space="preserve">Dividendų išmokėjimas </t>
  </si>
  <si>
    <t>III.2.</t>
  </si>
  <si>
    <t>Pinigų srautai, susiję su kitais finansavimo šaltiniais</t>
  </si>
  <si>
    <t>III.2.1.</t>
  </si>
  <si>
    <t xml:space="preserve">Finansinių skolų padidėjimas </t>
  </si>
  <si>
    <t>III.2.1.1.</t>
  </si>
  <si>
    <t xml:space="preserve">Paskolų gavimas </t>
  </si>
  <si>
    <t>III.2.1.2.</t>
  </si>
  <si>
    <t>Obligacijų išleidimas</t>
  </si>
  <si>
    <t>III.2.2.</t>
  </si>
  <si>
    <t>Finansinių skolų sumažėjimas</t>
  </si>
  <si>
    <t>III.2.2.1.</t>
  </si>
  <si>
    <t>Paskolų grąžinimas</t>
  </si>
  <si>
    <t>III.2.2.2.</t>
  </si>
  <si>
    <t>Obligacijų supirkimas</t>
  </si>
  <si>
    <t>III.2.2.3.</t>
  </si>
  <si>
    <t xml:space="preserve">Sumokėtos palūkanos </t>
  </si>
  <si>
    <t>III.2.2.4.</t>
  </si>
  <si>
    <t xml:space="preserve">Lizingo (finansinės nuomos) mokėjimai </t>
  </si>
  <si>
    <t>III.2.3.</t>
  </si>
  <si>
    <t xml:space="preserve">Kitų įmonės įsipareigojimų padidėjimas </t>
  </si>
  <si>
    <t>III.2.4.</t>
  </si>
  <si>
    <t>Kitų įmonės įsipareigojimų sumažėjimas</t>
  </si>
  <si>
    <t>III.2.5.</t>
  </si>
  <si>
    <t xml:space="preserve">Kiti finansinės veiklos pinigų srautų padidėjimai </t>
  </si>
  <si>
    <t>III.2.6.</t>
  </si>
  <si>
    <t>Kiti finansinės veiklos pinigų srautų sumažėjimai</t>
  </si>
  <si>
    <t>Grynieji finansinės veiklos pinigų srautai</t>
  </si>
  <si>
    <t xml:space="preserve">Ypatingųjų straipsnių pinigų srautai </t>
  </si>
  <si>
    <t>IV.1.</t>
  </si>
  <si>
    <t>Ypatingųjų straipsnių pinigų srautų padidėjimas</t>
  </si>
  <si>
    <t>IV.2.</t>
  </si>
  <si>
    <t>Ypatingųjų straipsnių pinigų srautų sumažėjimas</t>
  </si>
  <si>
    <t>Valiutų kursų pasikeitimo įtaka grynųjų pinigų ir pinigų ekvivalentų likučiui</t>
  </si>
  <si>
    <t>Grynasis pinigų srautų padidėjimas (sumažėjimas)</t>
  </si>
  <si>
    <t>Pinigai ir pinigų ekvivalentai laikotarpio pradžioje</t>
  </si>
  <si>
    <t>Pinigai ir pinigų ekvivalentai laikotarpio pabaigoje</t>
  </si>
  <si>
    <t>Bendrasis pelningumas</t>
  </si>
  <si>
    <t>Gross sales minus returns, discounts, and allowances</t>
  </si>
  <si>
    <t>Cost Of Goods Sold. On an income statement, the cost of purchasing raw materials and manufacturing finished products. Equal to the beginning inventory plus the cost of goods purchased during some period minus the ending inventory. also called cost of sales.</t>
  </si>
  <si>
    <t>In business, what remains after subtracting all the costs (namely, business, depreciation, interest, and taxes) from a company's revenues. Net income is sometimes called the bottom line. also called earnings or net profit.</t>
  </si>
  <si>
    <t>net sales / net revenues</t>
  </si>
  <si>
    <t>Grynasis pelningumas</t>
  </si>
  <si>
    <t>Formula: Operating income + interest income - interest expense.</t>
  </si>
  <si>
    <t>Turto apyvartumas</t>
  </si>
  <si>
    <t>Equity / Shareholder Equity / Owners Equity</t>
  </si>
  <si>
    <t>Loans and obligations with a maturity of longer than one year; usually accompanied by interest payments. also called funded debt.</t>
  </si>
  <si>
    <t>Long Term Debt / Funded Debt</t>
  </si>
  <si>
    <t>Long-term tangible assets</t>
  </si>
  <si>
    <t>A balance sheet item which equals the sum of cash and cash equivalents, accounts receivable, inventory, marketable securities, prepaid expenses, and other assets that could be converted to cash in less than one year. A company's creditors will often be interested in how much that company has in current assets, since these assets can be easily liquidated in case the company goes bankrupt. In addition, current assets are important to most companies as a source of funds for day-to-day operations.</t>
  </si>
  <si>
    <t>Current assets</t>
  </si>
  <si>
    <t>On a balance sheet, the value of a company's property, equipment and other capital assets expected to be useable for more than one year, minus depreciation.</t>
  </si>
  <si>
    <t>Current liabilities</t>
  </si>
  <si>
    <t>Apyvartinio kapitalo</t>
  </si>
  <si>
    <t>Fixed Asset / Long-term assets</t>
  </si>
  <si>
    <t>OPEX , operating expense, operating expenditure, operational expense, operational expenditure</t>
  </si>
  <si>
    <t>net profit / net income / earnings / net profit / bottom line</t>
  </si>
  <si>
    <t>Payable</t>
  </si>
  <si>
    <t>Total Debt / Total Liabilities</t>
  </si>
  <si>
    <t>Intangible assets</t>
  </si>
  <si>
    <t>Financial Long-term tangible assets</t>
  </si>
  <si>
    <t>Accounts receivable (within one year)</t>
  </si>
  <si>
    <t>FINANSINĖS SKOLOS</t>
  </si>
  <si>
    <t>Verslo vertės ir pardavimų santykis</t>
  </si>
  <si>
    <t>skirtas pardavimui /nepriskirtas nei ilg nei trmp</t>
  </si>
  <si>
    <t>invest.asoc.įmon.</t>
  </si>
  <si>
    <t>atidėtos pajamos iš subsidijų</t>
  </si>
  <si>
    <t>išanksto sumokėtas pelno mok ir būsimų laikot. Sąnaudos</t>
  </si>
  <si>
    <t>plius nesumokėti DIVIDENDAI</t>
  </si>
  <si>
    <t>nematerialus viso</t>
  </si>
  <si>
    <t>materialus viso</t>
  </si>
  <si>
    <t>BENDRAS</t>
  </si>
  <si>
    <t>tiek kredito tiek lizingo</t>
  </si>
  <si>
    <t>SANITAS</t>
  </si>
  <si>
    <t>CTRL</t>
  </si>
  <si>
    <t>NWC-Atsargos</t>
  </si>
  <si>
    <t>NWC-Pirkėjai</t>
  </si>
  <si>
    <t>NWC-Tiekėjai</t>
  </si>
  <si>
    <t>NWC-Pelno mokestis (sumokėtas)</t>
  </si>
  <si>
    <t>NWC-Atidėjinių sumažėjimas?</t>
  </si>
  <si>
    <t>ilg.turtas+dukterinės+vertės</t>
  </si>
  <si>
    <t>atsargų vertės sumažėjimo (atstatymas)</t>
  </si>
  <si>
    <t>EBT / (Earnings) Profit Before Taxes / PBT</t>
  </si>
  <si>
    <t>EBIT /// PRISKIRIA IR KITĄ VEIKLĄ</t>
  </si>
  <si>
    <t>APYVARTINIS KAPITALAS</t>
  </si>
  <si>
    <t>PASTOVUS KAPITALAS</t>
  </si>
  <si>
    <t>Total assets</t>
  </si>
  <si>
    <t>Cash and cash equivalents</t>
  </si>
  <si>
    <t>Inventories</t>
  </si>
  <si>
    <t>Inventories, prepayments, contracts in progress</t>
  </si>
  <si>
    <t>Receivable / Debtors / Trade receivables</t>
  </si>
  <si>
    <t>Other receivables</t>
  </si>
  <si>
    <t>Prepayments and deferred expenses</t>
  </si>
  <si>
    <t>Marketable Securities (short-term investments and term deposits) / Other current financial assets</t>
  </si>
  <si>
    <t>Property, plant and equipment</t>
  </si>
  <si>
    <t>Investments in subsidiaries</t>
  </si>
  <si>
    <t>Other non-current financial assets</t>
  </si>
  <si>
    <t>EQUITY AND LIABILITIES</t>
  </si>
  <si>
    <t>Legal reserve</t>
  </si>
  <si>
    <t>Retained earnings</t>
  </si>
  <si>
    <t>Long Term Debt Financial / Non-current loans</t>
  </si>
  <si>
    <t>Financial lease obligations</t>
  </si>
  <si>
    <t>Other non-current financial liabilities</t>
  </si>
  <si>
    <t>Deferred income from subsidies</t>
  </si>
  <si>
    <t>Long Term Debt Current Part / Current portion of non-current loans  + non-current financial lease</t>
  </si>
  <si>
    <t>Short Term Debt Financial / Current loans</t>
  </si>
  <si>
    <t>Trade payables</t>
  </si>
  <si>
    <t>Advances received</t>
  </si>
  <si>
    <t>Income tax payable</t>
  </si>
  <si>
    <t>Other current financial liabilities</t>
  </si>
  <si>
    <t>Profit (loss) before tax</t>
  </si>
  <si>
    <t>Cash flows from (to) operating activities</t>
  </si>
  <si>
    <t>Depreciation and amortisation</t>
  </si>
  <si>
    <t>Increase) decrease in inventories</t>
  </si>
  <si>
    <t>(Increase ) decrease in trade and other receivables and deferred charges</t>
  </si>
  <si>
    <t>Increase (decrease) in trade and other payables and advances received</t>
  </si>
  <si>
    <t>Income tax (paid)</t>
  </si>
  <si>
    <t>Change in allowance and write-off of tradeand other receivables</t>
  </si>
  <si>
    <t>Net cash flows from (to) operating activities</t>
  </si>
  <si>
    <t>Cash flows from (to) investing activities</t>
  </si>
  <si>
    <t>Proceeds from sale of non-current assets</t>
  </si>
  <si>
    <t>Acquisition) of non-current assets</t>
  </si>
  <si>
    <t>Interest received</t>
  </si>
  <si>
    <t>Proceeds from assets held for sale / Acquisition) of financial instruments</t>
  </si>
  <si>
    <t>Net cash flows (to) from investing activities</t>
  </si>
  <si>
    <t>Cash flows from (to) financing activities</t>
  </si>
  <si>
    <t>Net cash flows (to) from financial activities</t>
  </si>
  <si>
    <t>Proceeds from grants</t>
  </si>
  <si>
    <t>Interest (paid)</t>
  </si>
  <si>
    <t>(Repayments) of loans</t>
  </si>
  <si>
    <t>(Payment) of finance lease liabilities</t>
  </si>
  <si>
    <t>Proceeds from loans</t>
  </si>
  <si>
    <t>Dividends (paid)</t>
  </si>
  <si>
    <t>Net increase (decrease) in cash and cash equivalents</t>
  </si>
  <si>
    <t>Net foreign exchange difference</t>
  </si>
  <si>
    <t>Cash and cash equivalents at the end of the year</t>
  </si>
  <si>
    <t>Cash and cash equivalents at the beginning of the year</t>
  </si>
  <si>
    <t>Other income</t>
  </si>
  <si>
    <t>Other expenses</t>
  </si>
  <si>
    <t>Finance income</t>
  </si>
  <si>
    <t>Finance costs</t>
  </si>
  <si>
    <t>Dividendai vienai akcijai</t>
  </si>
  <si>
    <t>Finansinis svertas</t>
  </si>
  <si>
    <t>GRYNOJI SKOLA</t>
  </si>
  <si>
    <t>ctrl VII. Balansas</t>
  </si>
  <si>
    <t>ctrl VIII. Balansas</t>
  </si>
  <si>
    <t>Calculated as sales minus all costs directly related to those sales. These costs can include manufacturing expenses, raw materials, labor, selling, marketing and other expenses. // Pre-tax net sales minus cost of sales. also called gross profit.</t>
  </si>
  <si>
    <t>Trumpalaikis turtas (TT)</t>
  </si>
  <si>
    <t>Trumpalaikiai įsipareigojimai (TĮ)</t>
  </si>
  <si>
    <t>PASTOVUS (INVESTUOTAS) KAPITALAS</t>
  </si>
  <si>
    <t>TT - TĮ</t>
  </si>
  <si>
    <t>Ilgalaikiai įsipareigojimai (IĮ)</t>
  </si>
  <si>
    <t>IT</t>
  </si>
  <si>
    <t>INT</t>
  </si>
  <si>
    <t>IMT</t>
  </si>
  <si>
    <t>IFT</t>
  </si>
  <si>
    <t>KIT</t>
  </si>
  <si>
    <t>TT</t>
  </si>
  <si>
    <t>Gautinos</t>
  </si>
  <si>
    <t>KTT</t>
  </si>
  <si>
    <t>Pinigai</t>
  </si>
  <si>
    <t>Turtas</t>
  </si>
  <si>
    <t>NK</t>
  </si>
  <si>
    <t>DS</t>
  </si>
  <si>
    <t>SKOLOS</t>
  </si>
  <si>
    <t>TĮ</t>
  </si>
  <si>
    <t>IĮ</t>
  </si>
  <si>
    <t>NKĮ</t>
  </si>
  <si>
    <t>VPS</t>
  </si>
  <si>
    <t>IPS</t>
  </si>
  <si>
    <t>FPS</t>
  </si>
  <si>
    <t>Grynieji pagrindinės veiklos pinigų srautai (VPS)</t>
  </si>
  <si>
    <t>Pardavimai</t>
  </si>
  <si>
    <t>Savikaina</t>
  </si>
  <si>
    <t>Atsargos ir ia</t>
  </si>
  <si>
    <t>Apyvartinis kapitalas (AK)</t>
  </si>
  <si>
    <t>Įmonės kapitalizacija (ĮK)</t>
  </si>
  <si>
    <t>Verslo vertė (VV)</t>
  </si>
  <si>
    <t>Grynasis pelnas (GP)</t>
  </si>
  <si>
    <t>GP</t>
  </si>
  <si>
    <t>Akcijos rinkos kaina (ARK)</t>
  </si>
  <si>
    <t>Grynasis pelnas vienai akcijai (GPA)</t>
  </si>
  <si>
    <t>Akcijos buhalterinė vertė (ABV)</t>
  </si>
  <si>
    <t>Einamojo likvidumo</t>
  </si>
  <si>
    <t>Kritinio likvidumo</t>
  </si>
  <si>
    <t>Absoliutaus likvidumo</t>
  </si>
  <si>
    <t>Trumpalaikio įsiskolinimo</t>
  </si>
  <si>
    <t>Akcijos nominalas</t>
  </si>
  <si>
    <t>Nuosavas kapitalas (NK)</t>
  </si>
  <si>
    <t>Dividendų išmokėjimo</t>
  </si>
  <si>
    <t>Dividendų pajamingumo</t>
  </si>
  <si>
    <t>Akcijos tikrosios vertės</t>
  </si>
  <si>
    <t>EBIT</t>
  </si>
  <si>
    <t>Earnings Before Interest and Taxes. A measure of a company's earning power from ongoing operations, equal to earnings before deduction of interest payments and income taxes. EBIT excludes income and expenditure from unusual, non-recurring or discontinued activities. In the case of a company with minimal depreciation and amortization activities, EBIT is watched closely by creditors, since it represents the amount of cash that such a company will be able to use to pay off creditors. also called operating profit. A measure of a company's earning power from ongoing operations, equal to earnings before deduction of interest payments and income taxes. also called EBIT (earnings before interest and taxes) or operating income.</t>
  </si>
  <si>
    <t>EBITDA</t>
  </si>
  <si>
    <t>EBITDA / earnings before interest, taxes, depreciation, and amortization</t>
  </si>
  <si>
    <t>Computed by subtracting cost of sales and operating expenses (but not amortization and/or depreciation, interest, and taxes) from total revenue. EBITDA figure is used usually as a measure of the financial performance of a firm with large capital, restructuring, or acquisition costs.</t>
  </si>
  <si>
    <t>Bendrasis pelnas (BP)</t>
  </si>
  <si>
    <t>BP</t>
  </si>
  <si>
    <t>FIV</t>
  </si>
  <si>
    <t>VS</t>
  </si>
  <si>
    <t>ĮP</t>
  </si>
  <si>
    <t>TP</t>
  </si>
  <si>
    <t>Veiklos sąnaudos (VS)</t>
  </si>
  <si>
    <t>PM</t>
  </si>
  <si>
    <t>Paskolų grąžinimas + Sumokėtos palūkanos + Lizingo mokėjimai</t>
  </si>
  <si>
    <t>EBITDA*</t>
  </si>
  <si>
    <t>EBIT - VEIKLOS PELNAS*</t>
  </si>
  <si>
    <t>Grynasis pinigų srautų padidėjimas (sumažėjimas) (GPS)</t>
  </si>
  <si>
    <t>GPS</t>
  </si>
  <si>
    <t>Finansinė ir investicinė veikla (FIV)</t>
  </si>
  <si>
    <t>Akcijų skaičius vnt.</t>
  </si>
  <si>
    <t>Kita veikla (NV)</t>
  </si>
  <si>
    <t>NV</t>
  </si>
  <si>
    <t>Ilgalaikis turtas (IT)</t>
  </si>
  <si>
    <t>SKOLOS APTARNAVIMO KAŠTAI</t>
  </si>
  <si>
    <t>Total debt Service</t>
  </si>
  <si>
    <t>SUMOKĖTOS PALŪKANOS IR LIZINGO MOKĖJIMAI</t>
  </si>
  <si>
    <t>Turtas - TĮ</t>
  </si>
  <si>
    <t>Turto pelningumo rodikliai.</t>
  </si>
  <si>
    <t>Rodikliai kurie parodo įmonės vertę savininkų/investuotojų požiūriu.</t>
  </si>
  <si>
    <t>Dividendų vertės rodikliai.</t>
  </si>
  <si>
    <t>Pastovus kapitalas (PK)</t>
  </si>
  <si>
    <t>Pastovus kapitalas</t>
  </si>
  <si>
    <t>Nuosavas kapitalas</t>
  </si>
  <si>
    <t>Ilgalaikės skolos</t>
  </si>
  <si>
    <t>Trumpalaikės skolos</t>
  </si>
  <si>
    <t>Ilgalaikis turtas</t>
  </si>
  <si>
    <t>Trumpalaikis turtas</t>
  </si>
  <si>
    <t>Akcijos buhalterinė vertė</t>
  </si>
  <si>
    <t>Grynasis pelnas vienai akcijai</t>
  </si>
  <si>
    <t>EBITDA pelningumas</t>
  </si>
  <si>
    <t>Pinigų ciklas</t>
  </si>
  <si>
    <t>Skolos  - Pinigai - KTT</t>
  </si>
  <si>
    <t>IFS</t>
  </si>
  <si>
    <t>TFS</t>
  </si>
  <si>
    <t>TIFS</t>
  </si>
  <si>
    <t>IFS + TIFS + TFS</t>
  </si>
  <si>
    <t>Finansinės priklausomybės</t>
  </si>
  <si>
    <t>Ilgalaikių skolų</t>
  </si>
  <si>
    <t>Ilgalaikių skolų apdraustumo</t>
  </si>
  <si>
    <t>Ilgalaikio mokumo rodikliai.</t>
  </si>
  <si>
    <t>Sverto rodikliai.</t>
  </si>
  <si>
    <t>Pastovaus mokumo</t>
  </si>
  <si>
    <t>Pastovaus finansavimo</t>
  </si>
  <si>
    <t>Palūkanų padengimo (1)</t>
  </si>
  <si>
    <t>Palūkanų padengimo (2)</t>
  </si>
  <si>
    <t>AK</t>
  </si>
  <si>
    <t>PK</t>
  </si>
  <si>
    <t>FS</t>
  </si>
  <si>
    <t>GS</t>
  </si>
  <si>
    <t>Nuosavybės koncentracijos</t>
  </si>
  <si>
    <t>POKYČIO DINAMIKA PAMEČIUI</t>
  </si>
  <si>
    <t>operating profit / EBIT / Net operting income</t>
  </si>
  <si>
    <t>sumokėtas lizingas</t>
  </si>
  <si>
    <t>Veiklos pelnas (EBIT)</t>
  </si>
  <si>
    <t>Veiklos pelnas plius nusidėvėjimas (EBITDA)</t>
  </si>
  <si>
    <t>Palūkanų padengimo rodikliai parodo įmonės galimybes vykdyti reguliarius įsipareigojimus bankams.</t>
  </si>
  <si>
    <t>Nuosavybės pelningumo rodikliai.</t>
  </si>
  <si>
    <t>Grynasis pelnas, tūkst.LT</t>
  </si>
  <si>
    <t>Pardavimai, tūkst.LT</t>
  </si>
  <si>
    <t>Veiklos sąnaudos</t>
  </si>
  <si>
    <t>Netipinės veiklos rezultatas</t>
  </si>
  <si>
    <t>FI veiklos rezultatas</t>
  </si>
  <si>
    <t>Pagautės ir netekties rezultatas</t>
  </si>
  <si>
    <t>Pelno mokestis</t>
  </si>
  <si>
    <t>Apyvartinis kapitalas, tūkst.LT</t>
  </si>
  <si>
    <t>Atsargų apyvartumas</t>
  </si>
  <si>
    <t>Pirkėjų įsiskolinimo padengimas</t>
  </si>
  <si>
    <t>Tiekėjų sąskaitų apmokėjimas</t>
  </si>
  <si>
    <t>EBITDA, tūkst.LT</t>
  </si>
  <si>
    <t>Kapitalo struktūros</t>
  </si>
  <si>
    <t>Pastovaus kapitalo pelningumas (ROCE)</t>
  </si>
  <si>
    <t>Turto pelningumas (ROA)</t>
  </si>
  <si>
    <t>Investicijų pelningumas (ROI)</t>
  </si>
  <si>
    <t>Nuosavybės pelningumas (ROE)</t>
  </si>
  <si>
    <t>Darbuotojai</t>
  </si>
  <si>
    <t>Finansinės skolos (ilgalaikės) (IFS)</t>
  </si>
  <si>
    <t>Ilgalaikių skolų  einamųjų metų dalis (TIFS)</t>
  </si>
  <si>
    <t>Finansinės skolos (trumpalaikės) (TFS)</t>
  </si>
  <si>
    <t>Bendrasis skolų</t>
  </si>
  <si>
    <t>Skolų grąžinimo naštos</t>
  </si>
  <si>
    <t>Dividendai, tūkst.LT</t>
  </si>
  <si>
    <t>Akcijos rinkos kaina</t>
  </si>
  <si>
    <t>Įmonės kapitalizacija, tūkst.LT</t>
  </si>
  <si>
    <t>Verslo vertė, tūkst.LT</t>
  </si>
  <si>
    <t>Veiklos pelnas 1-ai akcijai</t>
  </si>
  <si>
    <t>Auksinės balanso taisyklės</t>
  </si>
  <si>
    <t>Apyvartinio kapitalo dalies</t>
  </si>
  <si>
    <t>Apyvartinio kapitalo manevringumo</t>
  </si>
  <si>
    <t>Akcijos kainos ir pardavimų santykis</t>
  </si>
  <si>
    <t>VERTĖS RODIKLIAI. Parodo kiek įmonė vertinga kaip nuosavybės/investavimo objektas.</t>
  </si>
  <si>
    <t>NWC STRAIPSNIAI</t>
  </si>
  <si>
    <t>Sumokėtos palūkanos + Lizingo mokėjimai</t>
  </si>
  <si>
    <t>Free Cash Flow</t>
  </si>
  <si>
    <t>LAISVI PININGŲ SRAUTAI</t>
  </si>
  <si>
    <t>Pagrindininės veiklos pinigų srautai - Kapitalo išlaidos + Turto pardavimo pajamos - Dividendai. Jei kapitalo išlaidos [Capital Expenditure] nėra pateikiamos atskirai, jas galima apskaičiuoti taip: turto buhalterinės vertės pokytis plius nusidėvėjimas.</t>
  </si>
  <si>
    <t>Deferred taxes</t>
  </si>
  <si>
    <t>Share capital / Authorised capital</t>
  </si>
  <si>
    <t>Share premium / Additional Paid-In capital</t>
  </si>
  <si>
    <t>Treasure Stock</t>
  </si>
  <si>
    <t>Revaluation reserve</t>
  </si>
  <si>
    <t>Reserve</t>
  </si>
  <si>
    <t>GRYNASIS TURTAS</t>
  </si>
  <si>
    <t>Net Assets</t>
  </si>
  <si>
    <t>Net Debt</t>
  </si>
  <si>
    <t>Extraordinary gains</t>
  </si>
  <si>
    <t>COGS / Cost of sales / Cost of good sold</t>
  </si>
  <si>
    <t>Selling expenses / Sales and marketing expenses</t>
  </si>
  <si>
    <t>Administrative expenses / General and administrative expenses</t>
  </si>
  <si>
    <t>Extraordinary losses</t>
  </si>
  <si>
    <t>Profit taxes</t>
  </si>
  <si>
    <t>Gross Profit / gross income</t>
  </si>
  <si>
    <t>Veiklos ciklas</t>
  </si>
  <si>
    <t>Struktūrinė - procentinė veiklos elementų įtaka grynojo pelno susidarymui, priimant už bazę bendrąjį pelną.</t>
  </si>
  <si>
    <t>Veiklos pelnas (EBIT), tūkst.LT</t>
  </si>
  <si>
    <t>Pelnas prieš apmokestinimą (EBT), tūkst.LT</t>
  </si>
  <si>
    <t>Veiklos pinigų srautų santykis su pardavimais</t>
  </si>
  <si>
    <t>Veiklos pinigų srautų santykis su turtu</t>
  </si>
  <si>
    <t>Veiklos pinigų srautų santykis su nuosavu kapitalu</t>
  </si>
  <si>
    <t xml:space="preserve">Veiklos (EBIT) pelningumas </t>
  </si>
  <si>
    <t>Ikimokestinis (EBT) pelningumas</t>
  </si>
  <si>
    <t>EBT</t>
  </si>
  <si>
    <t>Pelnas prieš apmokestinimą (EBT)</t>
  </si>
  <si>
    <t>PELNINGUMO RODIKLIAI -  padeda savininkams/investuotojams įvertinti įmonės naudingumą.</t>
  </si>
  <si>
    <t>APYVARTUMO RODIKLIAI - apibūdina lėšų judėjimą įmonės veiklos cikluose.</t>
  </si>
  <si>
    <t>Turtas, tūkst.LT</t>
  </si>
  <si>
    <t>Apyvartinio kapitalo apyvartumo rodiklis.</t>
  </si>
  <si>
    <t xml:space="preserve">Veiklos rentabilumas </t>
  </si>
  <si>
    <t>Veiklos rentabilumo rodiklis (grynasis pelnas tenkantis 1-am sąnaudų litui).</t>
  </si>
  <si>
    <t>Išskiriami svarbūs rodikliai (išskaičiuoti vienam pardavimų litui) jau įtraukti į aukščiau išvardintus straipsnius.</t>
  </si>
  <si>
    <t>Grynojo pelno ir pardavimų vienam darbuotojui rodikliai parodo vieno iš vertingiausių resursų panaudojimą.</t>
  </si>
  <si>
    <t>Pardavimai vienam darbuotojui, tūkst.LT</t>
  </si>
  <si>
    <t>Turto</t>
  </si>
  <si>
    <t>Atsargų</t>
  </si>
  <si>
    <t>Žaliavų ir komplektavimo gaminių</t>
  </si>
  <si>
    <t>Nebaigtos gamybos</t>
  </si>
  <si>
    <t>Pagamintos produkcijos</t>
  </si>
  <si>
    <t>Pirktų prekių, skirtų perparduoti</t>
  </si>
  <si>
    <t>Išankstinių apmokėjimų</t>
  </si>
  <si>
    <t>Nebaigtų vykdyti sutarčių</t>
  </si>
  <si>
    <t>Pirkėjų įsiskolinimo</t>
  </si>
  <si>
    <t>Dukterinių ir asocijuotų įmonių skolų</t>
  </si>
  <si>
    <t>Kitų gautinų sumų</t>
  </si>
  <si>
    <t>Kito trumaplaikio turto</t>
  </si>
  <si>
    <t>Pinigų</t>
  </si>
  <si>
    <t>Turto ir trumpalaikio turto elementų apyvartumo rodikliai.</t>
  </si>
  <si>
    <t>Pinigų ciklas - kiek DIENŲ įmonės pinigai būna atsargų, pirkėjų skolų formoje ir kaip tam panaudojamos tiekėjų lėšos.</t>
  </si>
  <si>
    <t>Veiklos pinigų srautas, tūkst.LT</t>
  </si>
  <si>
    <t>Kitų TĮ ne finansinėms institucijoms</t>
  </si>
  <si>
    <t>Įsipareigojimų ne finansinėms institucijoms ir tiekėjamas apyvartumo rodikliai.</t>
  </si>
  <si>
    <t>Sumokėtos palūkanos, tūkst.LT</t>
  </si>
  <si>
    <t>Finansinės skolos (TĮ), tūkst.LT</t>
  </si>
  <si>
    <t>Grynasis pelnas vienam darbuotojui, tūkst.LT</t>
  </si>
  <si>
    <t>Bendri pelningumo rodikliai.</t>
  </si>
  <si>
    <t>Papildomi pelningumo rodikliai.</t>
  </si>
  <si>
    <t>FIV pelningumas</t>
  </si>
  <si>
    <t>Kitos veiklos pelningumas</t>
  </si>
  <si>
    <t>Rodikliai parodo įmonės gebėjimą vykdyti įsipareigojimus savo veiklos rezultatais.</t>
  </si>
  <si>
    <t>LIKVIDUMO - MOKUMO RODIKLIAI - parodo įmonės gebėjimą vykdyti trumpalaikius ir ilgalaikius įsipareigojimus.</t>
  </si>
  <si>
    <t>Likvidumo rodikliai parodo įmonės galimybes padengti trumpalaikius įsipareigojimus savo apyvartiniu turtu.</t>
  </si>
  <si>
    <t>Finansinės skolos, tūkst.LT</t>
  </si>
  <si>
    <t>Skolos aptarnavimo kaštai, tūkst.LT</t>
  </si>
  <si>
    <t>Skolų santykis su EBITDA</t>
  </si>
  <si>
    <t>Skolų santykis su veiklos pinigų srautais</t>
  </si>
  <si>
    <t>TĮ santykis su veiklos pinigų srautais</t>
  </si>
  <si>
    <t>Mokėtinos sumos ir įsipareigojimai, tūkst.Lt</t>
  </si>
  <si>
    <t>SVERTO (FINANSAVIMO STABILUMO) RODIKLIAI - parodo įmonės finansavimo šaltinius, jų įtaką įmonės veiklai.</t>
  </si>
  <si>
    <t>Trumpalaikio mokumo rodikliai.</t>
  </si>
  <si>
    <t>Veiklos pinigų srautas tenakntis 1-ai akcijai</t>
  </si>
  <si>
    <t>Akcijos rinkos kainos ir pelno santykis (P/E)</t>
  </si>
  <si>
    <t>NP</t>
  </si>
  <si>
    <t>Nepaskirstytasis pelnas (NP)</t>
  </si>
  <si>
    <t>E. Altman'o Z rodikliai bankroto galimybei prognozuoti.</t>
  </si>
  <si>
    <t>Įmonėms kotiruojamoms biržoje</t>
  </si>
  <si>
    <t>Įmonėms nekotiruojamoms biržoje</t>
  </si>
  <si>
    <t>Individualioms ir paslaugų įmonėms</t>
  </si>
  <si>
    <t>Apyvartinio kapitalo (2)</t>
  </si>
  <si>
    <t>Apyvartinio kapitalo (1)</t>
  </si>
  <si>
    <t>Statistikos departamentas (SD)</t>
  </si>
  <si>
    <t>Veiklos pelnas plius nusidėvėjimas ir amortizacija (EBITDA)</t>
  </si>
  <si>
    <t>Nusidėvėjimas ir amortizacija, tūkst.LT</t>
  </si>
  <si>
    <t>Skolų tiekėjams</t>
  </si>
  <si>
    <t>Skolų grąžinimo</t>
  </si>
  <si>
    <t>BANKROTO GALIMYBĖS RODIKLIAI - indikuoja įmonės veiklos tęstinumo problemas.</t>
  </si>
  <si>
    <t>priskaitytas nusidėvėjimas ir amortizacija</t>
  </si>
  <si>
    <t>a</t>
  </si>
  <si>
    <t>b</t>
  </si>
  <si>
    <t>c</t>
  </si>
  <si>
    <t>d</t>
  </si>
  <si>
    <t>e</t>
  </si>
  <si>
    <t>f</t>
  </si>
  <si>
    <t>Santykiniai finansiniai rodikliai svarbūs vertinant bankroto tikimybę. 7-10 stebimi Statistikos departamento.</t>
  </si>
  <si>
    <t>apyvartinio kapitalo ir turto santykis</t>
  </si>
  <si>
    <t>nepaskirstyto pelno ir turto santykis</t>
  </si>
  <si>
    <t>pelno prieš apmokestinimą ir turto santykis</t>
  </si>
  <si>
    <t>įmonės kapitalizacijos ir skolų santykis</t>
  </si>
  <si>
    <t>pardavimų ir turto santykis</t>
  </si>
  <si>
    <t>nuosavo kapitalo ir skolų santykis</t>
  </si>
  <si>
    <t>sumokėtos palūkanos</t>
  </si>
  <si>
    <t>P1</t>
  </si>
  <si>
    <t>P2</t>
  </si>
  <si>
    <t>P3</t>
  </si>
  <si>
    <t>P4</t>
  </si>
  <si>
    <t>P5</t>
  </si>
  <si>
    <t>Akcijos nominalas, LT</t>
  </si>
  <si>
    <t>Akcijos rinkos kaina, LT</t>
  </si>
  <si>
    <t>PAPILDOMA SVARBI INFORMACIJA.</t>
  </si>
  <si>
    <t>INFORMACIJA VEDAMA TŪKSTANČIAIS LITŲ</t>
  </si>
  <si>
    <t>INFORMACIJA VEDAMA KAIP NURODYTA D stulpelyje</t>
  </si>
  <si>
    <t>KAIP SUVESTI DUOMENIS PAGRINDINIŲ FINANSINIŲ RODIKLIŲ PASKAIČIAVIMUI.</t>
  </si>
  <si>
    <t>Pagrindinių finansinių ataskaitų duomenis reikia suvesti į žemiau nurodytus darbalaukius (sheet):</t>
  </si>
  <si>
    <t xml:space="preserve">     - Pelno (nuostolių) ataskaitos duomenis į darbalaukį "PL";</t>
  </si>
  <si>
    <t xml:space="preserve">     - Balanso duomenis į darbalaukį "BS";</t>
  </si>
  <si>
    <r>
      <t xml:space="preserve">     - Pinigų srautų ataskaitos duomenis į darbalaukį "CF" </t>
    </r>
    <r>
      <rPr>
        <vertAlign val="superscript"/>
        <sz val="11"/>
        <color theme="1"/>
        <rFont val="Tahoma"/>
        <family val="2"/>
        <charset val="186"/>
      </rPr>
      <t>1, 2</t>
    </r>
    <r>
      <rPr>
        <sz val="11"/>
        <color theme="1"/>
        <rFont val="Tahoma"/>
        <family val="2"/>
        <charset val="186"/>
      </rPr>
      <t>.</t>
    </r>
  </si>
  <si>
    <r>
      <t xml:space="preserve">Periodus už kuriuos vedama informacija pakanka nurodyti vieną kartą darbalaukio "PL" cėlėse </t>
    </r>
    <r>
      <rPr>
        <sz val="11"/>
        <rFont val="Tahoma"/>
        <family val="2"/>
        <charset val="186"/>
      </rPr>
      <t>E3:I3</t>
    </r>
    <r>
      <rPr>
        <sz val="11"/>
        <color theme="1"/>
        <rFont val="Tahoma"/>
        <family val="2"/>
        <charset val="186"/>
      </rPr>
      <t xml:space="preserve"> (jos nuspalvintos mėlyna spalva).</t>
    </r>
  </si>
  <si>
    <r>
      <t xml:space="preserve">Taip pat reikia įvesti kelis papildomus duomenis, kurių nėra paminėtose ataskaitose. Vedama Pelno (nuostolių) ataskaitos darbalaukio "PL" cėlėse E25:I29. Į eilutes 25-29 atitinkamai įrašomi darbuotojai </t>
    </r>
    <r>
      <rPr>
        <vertAlign val="superscript"/>
        <sz val="11"/>
        <color theme="1"/>
        <rFont val="Tahoma"/>
        <family val="2"/>
        <charset val="186"/>
      </rPr>
      <t>3</t>
    </r>
    <r>
      <rPr>
        <sz val="11"/>
        <color theme="1"/>
        <rFont val="Tahoma"/>
        <family val="2"/>
        <charset val="186"/>
      </rPr>
      <t xml:space="preserve">,  akcijų skaičius, vienos akcijos nominali vertė, paskelbti dividendai ir akcijos rinkos vertė </t>
    </r>
    <r>
      <rPr>
        <vertAlign val="superscript"/>
        <sz val="11"/>
        <color theme="1"/>
        <rFont val="Tahoma"/>
        <family val="2"/>
        <charset val="186"/>
      </rPr>
      <t>4</t>
    </r>
    <r>
      <rPr>
        <sz val="11"/>
        <color theme="1"/>
        <rFont val="Tahoma"/>
        <family val="2"/>
        <charset val="186"/>
      </rPr>
      <t>.</t>
    </r>
  </si>
  <si>
    <t>rekomenduojame įrašyti etatų skaičių (ypač jei turite nemažai dirbančių nepilnu etatu).</t>
  </si>
  <si>
    <t>suma 10'251'257,25 litai įvedama taip 10251,25725.</t>
  </si>
  <si>
    <t>RODIKLIŲ DARBALAUKIŲ (SHEET) STULPELIUOSE IR EILUTĖSE SUSKLEISTA (GRUOP) INFORMACIJA.</t>
  </si>
  <si>
    <t xml:space="preserve">     -  stulpelyje A pateikta trumpa informacija apie tai kaip paskaičiuotas eilutėje esantis rodiklis. Pavyzdžiui darbalaukio "PELNO FORMAVIMOSI" cėlėje A10 matome įrašą "BP / Pardavimai". Įrašas parodo, kad rodiklis Bendrasis pelningumas (jo pavadinimas matomas stulpelyje C) yra gaunamas bendrąjį pelną (BP) padalinus iš pardavimų pajamų (Pardavimai);</t>
  </si>
  <si>
    <t xml:space="preserve">     - stulpeliuose K:N yra suskleisti rodiklio dinaminio kitimo duomenys. Palyginamos dvi gretimos pagal laikotarpį rodiklio reikšmės ir parodomas kiek (procentais) paaugo ar sumažėjo rodiklis.</t>
  </si>
  <si>
    <t xml:space="preserve">     -  stulpelyje I pateiktas trumpas rodiklio komentaras. Prie kai kurių rodiklių pateikiamas įvertinimas, kuris priklauso nuo jo reikšmės. Pavyzdžiui darbalaukyje "STABILUMO" atskleistame I stulpelyje (cėlės I27, I33, I39) rasite koks rodiklio dydis nurodo didelę bankroto tikimybę;</t>
  </si>
  <si>
    <t>Papildomai atitinkamuose darbalaukiuose dar suskleista:</t>
  </si>
  <si>
    <t xml:space="preserve">     - "PELNINGUMO" eilutėse 27:28 ir 34:36 atitinkamai Turto pelningumo ir Nuosavybės pelningumo rodiklių analizė pagal Du Pont;</t>
  </si>
  <si>
    <t xml:space="preserve">     - "APYVARTUMO" eilutėse 12:15 Atsargų apyvartumo rodiklio detalizacija pagal atsargų straipsnio sudedamąsias dalis;</t>
  </si>
  <si>
    <t xml:space="preserve">     - "STABILUMO" eilutėse 28:32,  34:38 ir 40:43 E. Altman'o Z rodiklio bankroto galimybei prognozuoti reikšmės sudedamosios dalys.</t>
  </si>
  <si>
    <t>tuo atveju kai įmonė nėra kotiruojama biržoje galima įvesti tą vertę kuri reliai buvo/yra siūloma arba už kurią manoma esant galimybė akcijas parduoti. Tai leis paskaičiuoti tokius rodiklius kaip įmonės kapitalizacija ir kiti.</t>
  </si>
  <si>
    <t>Jeigu turimos finansinės ataskaitos yra trumpos formos, reikia pasirinkti vieną iš detalių straipsnių, kuris tinkamiausiai atitinka suminį trumpos ataskaitos straipsnį. Pavyzdžiui straipsnis "NEMATERIALUSIS TURTAS", šią sumą galima priskirti prie straipsnio "Kitas nematerialusis turtas" arba žinant, kad čia apskaityta daugiausia Programinė įranga priskirti prie straipsnio "Programinė įranga".</t>
  </si>
  <si>
    <t>neturint visų penkių metų finansinių ataskaitų , veskite kiek turite. Pasirinkite , kaip yra patogiau suvesti nuo dešinio ar nuo kairiojo krašto.</t>
  </si>
  <si>
    <t>Rodiklių darbalaukiuose yra eilutės ir stulpeliai, kurie pradžioje yra suskleisti (gruop). Kiekviename iš jų yra suskleisti stulpeliai A, I ir K:N kuriuos atskleide (ungruop) turėsite informaciją apie:</t>
  </si>
  <si>
    <r>
      <t xml:space="preserve">Kiekvienų metų </t>
    </r>
    <r>
      <rPr>
        <vertAlign val="superscript"/>
        <sz val="11"/>
        <color theme="1"/>
        <rFont val="Tahoma"/>
        <family val="2"/>
        <charset val="186"/>
      </rPr>
      <t>5</t>
    </r>
    <r>
      <rPr>
        <sz val="11"/>
        <color theme="1"/>
        <rFont val="Tahoma"/>
        <family val="2"/>
        <charset val="186"/>
      </rPr>
      <t xml:space="preserve"> skaičiai vedami augimo tvarka pagal ataskaitų straipsnius. Kad būtų lengviau cėlės į kurias reikia suvesti informaciją yra nuspalvintos ryškiai fioletine spalva, o įvesti skaičiai matomi geltona spalva. Skaičiai vedami tūkstančiais litų </t>
    </r>
    <r>
      <rPr>
        <vertAlign val="superscript"/>
        <sz val="11"/>
        <color theme="1"/>
        <rFont val="Tahoma"/>
        <family val="2"/>
        <charset val="186"/>
      </rPr>
      <t>6</t>
    </r>
    <r>
      <rPr>
        <sz val="11"/>
        <color theme="1"/>
        <rFont val="Tahoma"/>
        <family val="2"/>
        <charset val="186"/>
      </rPr>
      <t>.</t>
    </r>
  </si>
  <si>
    <r>
      <t xml:space="preserve">Balansinės ataskaitos, darbalaukis "BS", eilutė 51 skirta suvestų į ataskaitą duomenų kontrolei. Esant neatitikimui tarp turto ir nuosavybės šios eilutės cėlėse E51:I51 </t>
    </r>
    <r>
      <rPr>
        <sz val="11"/>
        <rFont val="Tahoma"/>
        <family val="2"/>
        <charset val="186"/>
      </rPr>
      <t>raudonam</t>
    </r>
    <r>
      <rPr>
        <sz val="11"/>
        <color theme="1"/>
        <rFont val="Tahoma"/>
        <family val="2"/>
        <charset val="186"/>
      </rPr>
      <t xml:space="preserve"> fone bus matomas skirtumo dydis. Pasitikslinkite suvestus skaičius.</t>
    </r>
  </si>
  <si>
    <r>
      <t xml:space="preserve">neturint Pinigų srautų ataskaitos, rekomenduojame į darbalaukį "CF" suvesti sekančius duomenis. Nusidėvėjimo ir amortizacijos sąnaudas į cėles D6:H6, sumokėtas palūkanas į cėles D49:H49. Taip galėsite turėti veiklos pelno (EBIT) ir EBITDA pelno dydžius dažnai naudojamus skaičiavimuose. Įvedus Paskolų grąžinimo dydį į cėlę D47:H47, Lizingo (finansinės nuomos) mokėjimus į cėlę D50:H50 , </t>
    </r>
    <r>
      <rPr>
        <i/>
        <sz val="11"/>
        <rFont val="Tahoma"/>
        <family val="2"/>
        <charset val="186"/>
      </rPr>
      <t>sistema paskaičiuos</t>
    </r>
    <r>
      <rPr>
        <i/>
        <sz val="11"/>
        <color theme="1"/>
        <rFont val="Tahoma"/>
        <family val="2"/>
        <charset val="186"/>
      </rPr>
      <t xml:space="preserve"> Skolų grąžinimo naštos rodiklį.</t>
    </r>
  </si>
  <si>
    <r>
      <t xml:space="preserve">neturint pinigų srautų ataskaitos dydžio "Grynieji pagrindinės veiklos pinigų srautai" , </t>
    </r>
    <r>
      <rPr>
        <i/>
        <sz val="11"/>
        <rFont val="Tahoma"/>
        <family val="2"/>
        <charset val="186"/>
      </rPr>
      <t xml:space="preserve">nebus </t>
    </r>
    <r>
      <rPr>
        <i/>
        <sz val="11"/>
        <color theme="1"/>
        <rFont val="Tahoma"/>
        <family val="2"/>
        <charset val="186"/>
      </rPr>
      <t>paskaičiuoti kai kurie rodikliai. Tačiau dažniausiai jiems yra alternatyvūs rodikliai. Pavyzdžiui neturint Veiklos pinigų srautų santykio su nuosavu kapitalu rodiklio galima naudotis Nuosavybės pelningumas (ROE) rodikliu.</t>
    </r>
  </si>
  <si>
    <r>
      <t xml:space="preserve">     -  Naudojamų sutrumpinimų iššifravimas suskleistas eilutėse, kurios randasi po rodiklių lentelėmis. </t>
    </r>
    <r>
      <rPr>
        <sz val="11"/>
        <rFont val="Tahoma"/>
        <family val="2"/>
        <charset val="186"/>
      </rPr>
      <t>Atitinkamai</t>
    </r>
    <r>
      <rPr>
        <sz val="11"/>
        <color theme="1"/>
        <rFont val="Tahoma"/>
        <family val="2"/>
        <charset val="186"/>
      </rPr>
      <t xml:space="preserve"> darbalaukio "PELNO FORMAVIMOSI" tai būtų eilutės 37:40, darbalaukio "PELNINGUMO" eilutės 42:48, darbalaukio "APYVARTUMO" eilutės 40:45, darbalaukio "LIKVIDUMO-MOKUMO" eilutės 38:42, darbalaukio "STABILUMO" eilutės 46:51, darbalaukio "VERTĖS" eilutės 31:35.</t>
    </r>
  </si>
  <si>
    <r>
      <t xml:space="preserve">     - Eilutėse nuo 3 (ir žemiau) suskleisti duomenys (iš finansinių ataskaitų), padedantys geriau interpretuoti </t>
    </r>
    <r>
      <rPr>
        <sz val="11"/>
        <rFont val="Tahoma"/>
        <family val="2"/>
        <charset val="186"/>
      </rPr>
      <t>darbalaukyje</t>
    </r>
    <r>
      <rPr>
        <sz val="11"/>
        <color theme="1"/>
        <rFont val="Tahoma"/>
        <family val="2"/>
        <charset val="186"/>
      </rPr>
      <t xml:space="preserve"> esančius rodiklius. Pavyzdžiui darbalaukio "PELNO FORMAVIMOSI" 3 eilutėje pateikta informacija apie pardavimų apimtį, kuri naudojama skaičiuojant daugumą šio darbalaukio rodiklių.</t>
    </r>
  </si>
  <si>
    <r>
      <t xml:space="preserve">raudonai gali būtį nuspalvinti </t>
    </r>
    <r>
      <rPr>
        <i/>
        <sz val="11"/>
        <rFont val="Tahoma"/>
        <family val="2"/>
        <charset val="186"/>
      </rPr>
      <t xml:space="preserve">atitinkamai </t>
    </r>
    <r>
      <rPr>
        <i/>
        <sz val="11"/>
        <color theme="1"/>
        <rFont val="Tahoma"/>
        <family val="2"/>
        <charset val="186"/>
      </rPr>
      <t xml:space="preserve">šie nurodytų darbalaikių rodikliai (nurodomas rodiklio eilės numeris) :  "PELNO FORMAVIMOSI" 1, 7, 13-15;  "PELNINGUMO" 1-6, 11, 14; "APYVARTUMO" 1, 10, 11; "LIKVIDUMO-MOKUMO" 1, 2, 4, 5, 14; "STABILUMO" 1, 7-13; "VERTĖS" 3, 4. </t>
    </r>
  </si>
  <si>
    <r>
      <t xml:space="preserve">Rodiklių darbalaukių stulpelyje B yra pateikiamas rodiklio eilės numeris nurodytame darbalaukyje. Stulpelyje C pateikiamas rodiklio pavadinimas, o stulpeliuose D:H atitinkamų metų rodiklio reikšmės. Galite pastebėti, kad kai kurios rodiklių </t>
    </r>
    <r>
      <rPr>
        <vertAlign val="superscript"/>
        <sz val="11"/>
        <color theme="1"/>
        <rFont val="Tahoma"/>
        <family val="2"/>
        <charset val="186"/>
      </rPr>
      <t>1</t>
    </r>
    <r>
      <rPr>
        <sz val="11"/>
        <color theme="1"/>
        <rFont val="Tahoma"/>
        <family val="2"/>
        <charset val="186"/>
      </rPr>
      <t xml:space="preserve"> reikšmės gali būti nuspalvintos raudonai. Tai atsitinka tuomet, kai rodiklio </t>
    </r>
    <r>
      <rPr>
        <sz val="11"/>
        <rFont val="Tahoma"/>
        <family val="2"/>
        <charset val="186"/>
      </rPr>
      <t>reikšmė</t>
    </r>
    <r>
      <rPr>
        <sz val="11"/>
        <color theme="1"/>
        <rFont val="Tahoma"/>
        <family val="2"/>
        <charset val="186"/>
      </rPr>
      <t xml:space="preserve"> pagal finansinius kriterijus yra negatyviai ribinė. Į tai būtina atkreipti dėmėsį.</t>
    </r>
  </si>
  <si>
    <t>PELNO FORMAVIMOSI RODIKLIAI -  bendriausia  įmonės grynojo pelno susidarymo eiga, struktūrinių elementų įtaka.</t>
  </si>
  <si>
    <t>Rodikliai (išskaičiuoti vienam pardavimų litui) parodo kaip įmonės veiklos elementai įtakoja bendrojo pelno kitimą iki grynojo pelno.</t>
  </si>
  <si>
    <t>Palūkanos, tūkst.LT</t>
  </si>
  <si>
    <t>Grynasis pelnas (nuostolis)</t>
  </si>
  <si>
    <t>Dividendai</t>
  </si>
  <si>
    <t>Akcijų skaičius</t>
  </si>
  <si>
    <t>Gordon L.V. Springate'o Z rodikliai bankroto galimybei prognozuoti (Altman'o modelio sekimas).</t>
  </si>
  <si>
    <t>Springate Z rodiklis</t>
  </si>
  <si>
    <t>EBIT pelno ir turto santykis</t>
  </si>
  <si>
    <t>pelno prieš apmokestinimą ir TĮ santykis</t>
  </si>
  <si>
    <t>Formules kaip paskaičiuojamas rodiklis rasite tik pilnoje versijoje</t>
  </si>
  <si>
    <t>Komentarą rasite tik pilnoje versijoje</t>
  </si>
  <si>
    <t xml:space="preserve"> </t>
  </si>
  <si>
    <t/>
  </si>
  <si>
    <t>Nusidėvėjimas ir amortizacija</t>
  </si>
  <si>
    <t>BP / Pardavimai</t>
  </si>
  <si>
    <t>VS / Pardavimai</t>
  </si>
  <si>
    <t>NV / Pardavimai</t>
  </si>
  <si>
    <t>FIV / Pardavimai</t>
  </si>
  <si>
    <t>(Pagautė + Netektis) / Pardavimai</t>
  </si>
  <si>
    <t>Pelno mokestis / Pardavimai</t>
  </si>
  <si>
    <t>GP / Pardavimai</t>
  </si>
  <si>
    <t>(Nusidėvėjimas ir amortizacija) / Pardavimai</t>
  </si>
  <si>
    <t>Sumokėtos palūkanos / Pardavimai</t>
  </si>
  <si>
    <t>GP / Sąnaudos</t>
  </si>
  <si>
    <t>(BP / Pardavimai) / (BP / Pardavimai)</t>
  </si>
  <si>
    <t>(VS / Pardavimai) / (BP / Pardavimai)</t>
  </si>
  <si>
    <t>(NV / Pardavimai) / (BP / Pardavimai)</t>
  </si>
  <si>
    <t>(FIV / Pardavimai) / (BP / Pardavimai)</t>
  </si>
  <si>
    <t>((Pagautė + Netektis) / Pardavimai) / (BP / Pardavimai)</t>
  </si>
  <si>
    <t>(Pelno mokestis / Pardavimai) / (BP / Pardavimai)</t>
  </si>
  <si>
    <t>(GP / Pardavimai) / (BP / Pardavimai)</t>
  </si>
  <si>
    <t>((Nusidėvėjimas ir amortizacija) / Pardavimai) / (BP / Pardavimai)</t>
  </si>
  <si>
    <t>(Sumokėtos palūkanos / Pardavimai) / (BP / Pardavimai)</t>
  </si>
  <si>
    <t>Pardavimo pajamos</t>
  </si>
  <si>
    <t>Kiek vienam pardavimo litui tenka uždarbio pardavus produktą, t.y. įmonės sugebėjimas parduoti savo pagamintą produkciją brangiau už jos savikainą. SD žemiau  0.07 Lt laiko nepatenkinamu.</t>
  </si>
  <si>
    <t>Kiek vienam pardavimo litui tenka veiklos sąnaudų.</t>
  </si>
  <si>
    <t>Kiek vienam pardavimo litui  tenka kitos veiklos rezultato.</t>
  </si>
  <si>
    <t>Kiek vienam pardavimo litui tenka finansinės-investicinės veiklos rezultato.</t>
  </si>
  <si>
    <t>Kiek vienam pardavimo litui tenka pagautės ir netekties rezultato.</t>
  </si>
  <si>
    <t>Kiek vienam pardavimo litui tenka pelno mokesčio.</t>
  </si>
  <si>
    <t>Kiek vienam pardavimo litui tenka grynojo pelno, t.y. pardavimų pelningumas įvertinus visas pajamas ir išlaidas. SD žemiau  0.05 Lt laiko nepatenkinamu.</t>
  </si>
  <si>
    <t>Kiek vienam pardavimo litui  tenka paskaičiuoto nusidėvėjimo ir amortizacijos.</t>
  </si>
  <si>
    <t>Kiek vienam pardavimo litui tenka sumokėtų palūkanų.</t>
  </si>
  <si>
    <t>Rodo įmonės sąnaudų lygį. Kiek vienam sąnaudų litui tenka uždirbto grynojo pelno (nuostolio).</t>
  </si>
  <si>
    <t>Bazinis rodiklis visada lygus 100%. Iš šios bazės atėme 27 - 31 esančius dydžius gauname Grynojo pelningumo dalį.</t>
  </si>
  <si>
    <t>Veiklos sąnaudų dalis bendrame pelningume.</t>
  </si>
  <si>
    <t>Netipinės veiklos dalis bendrame pelningume.</t>
  </si>
  <si>
    <t>FI veiklos dalis bendrame pelningume.</t>
  </si>
  <si>
    <t>Pagautės ir netekties dalis bendrame pelningume.</t>
  </si>
  <si>
    <t>Pelno mokesčio dalis bendrame pelningume.</t>
  </si>
  <si>
    <t>Grynojo pelningumo dalis bendrame pelningume.</t>
  </si>
  <si>
    <t>Priskaityto nusidėvėjimo ir amortizacijos dalis bendrame pelningume.</t>
  </si>
  <si>
    <t>Sumokėtų palūkanų dalis bendrame pelningume.</t>
  </si>
</sst>
</file>

<file path=xl/styles.xml><?xml version="1.0" encoding="utf-8"?>
<styleSheet xmlns="http://schemas.openxmlformats.org/spreadsheetml/2006/main">
  <numFmts count="8">
    <numFmt numFmtId="41" formatCode="_(* #,##0_);_(* \(#,##0\);_(* &quot;-&quot;_);_(@_)"/>
    <numFmt numFmtId="164" formatCode="#,##0\ &quot;Lt&quot;;\-#,##0\ &quot;Lt&quot;"/>
    <numFmt numFmtId="165" formatCode="#,##0.00\ &quot;Lt&quot;;\-#,##0.00\ &quot;Lt&quot;"/>
    <numFmt numFmtId="166" formatCode="_-* #,##0.00\ &quot;Lt&quot;_-;\-* #,##0.00\ &quot;Lt&quot;_-;_-* &quot;-&quot;??\ &quot;Lt&quot;_-;_-@_-"/>
    <numFmt numFmtId="167" formatCode="_-* #,##0.00\ _L_t_-;\-* #,##0.00\ _L_t_-;_-* &quot;-&quot;??\ _L_t_-;_-@_-"/>
    <numFmt numFmtId="168" formatCode="_(* ###0_);_(* \(###0\);_(* &quot;-&quot;??_);_(@_)"/>
    <numFmt numFmtId="169" formatCode="_-* #,##0.0\ _L_t_-;\-* #,##0.0\ _L_t_-;_-* &quot;-&quot;??\ _L_t_-;_-@_-"/>
    <numFmt numFmtId="170" formatCode="_-\ #,##0\ _L_t_-;\-\ #,##0\ _L_t_-;_-\ &quot;-&quot;\ _L_t_-;_-@_-"/>
  </numFmts>
  <fonts count="25">
    <font>
      <sz val="10"/>
      <color theme="1"/>
      <name val="Tahoma"/>
      <family val="2"/>
      <charset val="186"/>
    </font>
    <font>
      <sz val="10"/>
      <color theme="1"/>
      <name val="Tahoma"/>
      <family val="2"/>
      <charset val="186"/>
    </font>
    <font>
      <sz val="10"/>
      <name val="Tahoma"/>
      <family val="2"/>
      <charset val="186"/>
    </font>
    <font>
      <sz val="12"/>
      <name val="Tahoma"/>
      <family val="2"/>
      <charset val="186"/>
    </font>
    <font>
      <sz val="10"/>
      <color indexed="8"/>
      <name val="Tahoma"/>
      <family val="2"/>
      <charset val="186"/>
    </font>
    <font>
      <sz val="11.5"/>
      <name val="Tahoma"/>
      <family val="2"/>
      <charset val="186"/>
    </font>
    <font>
      <u/>
      <sz val="10"/>
      <name val="Tahoma"/>
      <family val="2"/>
      <charset val="186"/>
    </font>
    <font>
      <u/>
      <sz val="10"/>
      <color indexed="8"/>
      <name val="Tahoma"/>
      <family val="2"/>
      <charset val="186"/>
    </font>
    <font>
      <sz val="10"/>
      <color theme="0" tint="-0.249977111117893"/>
      <name val="Tahoma"/>
      <family val="2"/>
      <charset val="186"/>
    </font>
    <font>
      <sz val="8"/>
      <name val="Tahoma"/>
      <family val="2"/>
      <charset val="186"/>
    </font>
    <font>
      <sz val="8"/>
      <color theme="1"/>
      <name val="Tahoma"/>
      <family val="2"/>
      <charset val="186"/>
    </font>
    <font>
      <i/>
      <sz val="10"/>
      <color theme="1"/>
      <name val="Tahoma"/>
      <family val="2"/>
      <charset val="186"/>
    </font>
    <font>
      <sz val="10"/>
      <color rgb="FF00B0F0"/>
      <name val="Tahoma"/>
      <family val="2"/>
      <charset val="186"/>
    </font>
    <font>
      <i/>
      <sz val="10"/>
      <name val="Tahoma"/>
      <family val="2"/>
      <charset val="186"/>
    </font>
    <font>
      <sz val="10"/>
      <color theme="0" tint="-0.499984740745262"/>
      <name val="Tahoma"/>
      <family val="2"/>
      <charset val="186"/>
    </font>
    <font>
      <sz val="11.5"/>
      <color rgb="FFFFFF00"/>
      <name val="Tahoma"/>
      <family val="2"/>
      <charset val="186"/>
    </font>
    <font>
      <sz val="10"/>
      <color rgb="FFFFFF00"/>
      <name val="Tahoma"/>
      <family val="2"/>
      <charset val="186"/>
    </font>
    <font>
      <sz val="11"/>
      <color theme="1"/>
      <name val="Tahoma"/>
      <family val="2"/>
      <charset val="186"/>
    </font>
    <font>
      <sz val="8"/>
      <color rgb="FFFFFF00"/>
      <name val="Tahoma"/>
      <family val="2"/>
      <charset val="186"/>
    </font>
    <font>
      <vertAlign val="superscript"/>
      <sz val="11"/>
      <color theme="1"/>
      <name val="Tahoma"/>
      <family val="2"/>
      <charset val="186"/>
    </font>
    <font>
      <i/>
      <sz val="11"/>
      <color theme="1"/>
      <name val="Tahoma"/>
      <family val="2"/>
      <charset val="186"/>
    </font>
    <font>
      <i/>
      <vertAlign val="superscript"/>
      <sz val="11"/>
      <color theme="1"/>
      <name val="Tahoma"/>
      <family val="2"/>
      <charset val="186"/>
    </font>
    <font>
      <sz val="11"/>
      <color rgb="FF00B0F0"/>
      <name val="Tahoma"/>
      <family val="2"/>
      <charset val="186"/>
    </font>
    <font>
      <sz val="11"/>
      <name val="Tahoma"/>
      <family val="2"/>
      <charset val="186"/>
    </font>
    <font>
      <i/>
      <sz val="11"/>
      <name val="Tahoma"/>
      <family val="2"/>
      <charset val="186"/>
    </font>
  </fonts>
  <fills count="17">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FF"/>
        <bgColor indexed="64"/>
      </patternFill>
    </fill>
    <fill>
      <patternFill patternType="solid">
        <fgColor rgb="FF00B0F0"/>
        <bgColor indexed="64"/>
      </patternFill>
    </fill>
    <fill>
      <patternFill patternType="solid">
        <fgColor rgb="FF7030A0"/>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right/>
      <top/>
      <bottom style="thin">
        <color indexed="64"/>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style="thin">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24994659260841701"/>
      </left>
      <right style="thin">
        <color theme="0" tint="-0.24994659260841701"/>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24994659260841701"/>
      </left>
      <right style="thin">
        <color theme="0" tint="-0.24994659260841701"/>
      </right>
      <top style="double">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4">
    <xf numFmtId="0" fontId="0" fillId="0" borderId="0"/>
    <xf numFmtId="167"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cellStyleXfs>
  <cellXfs count="257">
    <xf numFmtId="0" fontId="0" fillId="0" borderId="0" xfId="0"/>
    <xf numFmtId="0" fontId="0" fillId="0" borderId="0" xfId="0" applyFont="1"/>
    <xf numFmtId="0" fontId="0" fillId="0" borderId="0" xfId="0" applyFont="1" applyAlignment="1"/>
    <xf numFmtId="0" fontId="0" fillId="0" borderId="0" xfId="0" applyAlignment="1"/>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vertical="top" wrapText="1"/>
    </xf>
    <xf numFmtId="0" fontId="2" fillId="0" borderId="5" xfId="0" applyFont="1" applyBorder="1" applyAlignment="1">
      <alignment vertical="top" wrapText="1"/>
    </xf>
    <xf numFmtId="0" fontId="4" fillId="0" borderId="8" xfId="0" applyFont="1" applyBorder="1" applyAlignment="1">
      <alignment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3" fillId="2" borderId="5"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2" fillId="4" borderId="5" xfId="0" applyFont="1" applyFill="1" applyBorder="1" applyAlignment="1" applyProtection="1">
      <alignment horizontal="left"/>
      <protection locked="0"/>
    </xf>
    <xf numFmtId="0" fontId="2" fillId="4" borderId="6" xfId="0" applyFont="1" applyFill="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4" borderId="6" xfId="0" applyFont="1" applyFill="1" applyBorder="1" applyAlignment="1"/>
    <xf numFmtId="0" fontId="2" fillId="0" borderId="6" xfId="0" applyFont="1" applyBorder="1" applyAlignment="1"/>
    <xf numFmtId="0" fontId="3" fillId="7" borderId="8" xfId="0" applyFont="1" applyFill="1" applyBorder="1" applyProtection="1">
      <protection locked="0"/>
    </xf>
    <xf numFmtId="0" fontId="3" fillId="7" borderId="9" xfId="0" applyFont="1" applyFill="1" applyBorder="1" applyAlignment="1" applyProtection="1">
      <alignment horizontal="left"/>
      <protection locked="0"/>
    </xf>
    <xf numFmtId="0" fontId="5" fillId="7" borderId="9" xfId="0" applyFont="1" applyFill="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5" xfId="0" applyFont="1" applyBorder="1" applyAlignment="1" applyProtection="1">
      <protection locked="0"/>
    </xf>
    <xf numFmtId="0" fontId="2" fillId="0" borderId="16" xfId="0" applyFont="1" applyBorder="1" applyProtection="1">
      <protection locked="0"/>
    </xf>
    <xf numFmtId="0" fontId="2" fillId="0" borderId="17" xfId="0" applyFont="1" applyBorder="1" applyAlignment="1" applyProtection="1">
      <protection locked="0"/>
    </xf>
    <xf numFmtId="0" fontId="2" fillId="0" borderId="15" xfId="0" applyFont="1" applyBorder="1" applyAlignment="1" applyProtection="1">
      <alignment horizontal="center"/>
      <protection locked="0"/>
    </xf>
    <xf numFmtId="0" fontId="5" fillId="0" borderId="5" xfId="0" applyFont="1" applyBorder="1" applyAlignment="1">
      <alignment horizontal="left"/>
    </xf>
    <xf numFmtId="0" fontId="5" fillId="0" borderId="6"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0" fontId="0" fillId="0" borderId="18" xfId="0" applyFill="1" applyBorder="1" applyAlignment="1">
      <alignment vertical="center"/>
    </xf>
    <xf numFmtId="0" fontId="0" fillId="0" borderId="6" xfId="0" applyFill="1" applyBorder="1" applyAlignment="1">
      <alignment vertical="center"/>
    </xf>
    <xf numFmtId="9" fontId="0" fillId="0" borderId="18" xfId="2" applyFont="1" applyFill="1" applyBorder="1" applyAlignment="1">
      <alignment horizontal="right" vertical="center" indent="1"/>
    </xf>
    <xf numFmtId="4" fontId="0" fillId="0" borderId="18" xfId="0" applyNumberFormat="1" applyFill="1" applyBorder="1" applyAlignment="1">
      <alignment horizontal="right" vertical="center" indent="1"/>
    </xf>
    <xf numFmtId="3" fontId="0" fillId="0" borderId="18" xfId="0" applyNumberFormat="1" applyFill="1" applyBorder="1" applyAlignment="1">
      <alignment horizontal="right" vertical="center" indent="1"/>
    </xf>
    <xf numFmtId="0" fontId="0" fillId="10" borderId="0" xfId="0" applyFill="1" applyAlignment="1">
      <alignment vertical="center"/>
    </xf>
    <xf numFmtId="0" fontId="0" fillId="10" borderId="0" xfId="0" applyFill="1"/>
    <xf numFmtId="0" fontId="0" fillId="10" borderId="0" xfId="0" applyFill="1" applyAlignment="1"/>
    <xf numFmtId="41" fontId="9" fillId="10" borderId="0" xfId="0" applyNumberFormat="1" applyFont="1" applyFill="1" applyBorder="1" applyAlignment="1" applyProtection="1">
      <alignment horizontal="center" vertical="top"/>
      <protection locked="0"/>
    </xf>
    <xf numFmtId="166" fontId="0" fillId="10" borderId="0" xfId="3" applyFont="1" applyFill="1"/>
    <xf numFmtId="4" fontId="0" fillId="10" borderId="0" xfId="0" applyNumberFormat="1" applyFill="1"/>
    <xf numFmtId="0" fontId="0" fillId="10" borderId="0" xfId="0" applyFill="1" applyBorder="1" applyAlignment="1">
      <alignment vertical="center"/>
    </xf>
    <xf numFmtId="9" fontId="0" fillId="10" borderId="0" xfId="2" applyNumberFormat="1" applyFont="1" applyFill="1" applyBorder="1" applyAlignment="1">
      <alignment horizontal="right" vertical="center" indent="1"/>
    </xf>
    <xf numFmtId="169" fontId="0" fillId="10" borderId="0" xfId="1" applyNumberFormat="1" applyFont="1" applyFill="1" applyBorder="1" applyAlignment="1">
      <alignment horizontal="right" vertical="center" indent="1"/>
    </xf>
    <xf numFmtId="9" fontId="0" fillId="10" borderId="0" xfId="2" applyFont="1" applyFill="1" applyBorder="1" applyAlignment="1">
      <alignment horizontal="right" vertical="center" indent="1"/>
    </xf>
    <xf numFmtId="0" fontId="0" fillId="0" borderId="18" xfId="0" applyFill="1" applyBorder="1"/>
    <xf numFmtId="0" fontId="0" fillId="10" borderId="0" xfId="0" applyFill="1" applyAlignment="1">
      <alignment horizontal="right" vertical="center"/>
    </xf>
    <xf numFmtId="0" fontId="0" fillId="10" borderId="0" xfId="0" applyNumberFormat="1" applyFill="1" applyAlignment="1">
      <alignment vertical="center"/>
    </xf>
    <xf numFmtId="165" fontId="0" fillId="0" borderId="18" xfId="3" applyNumberFormat="1" applyFont="1" applyFill="1" applyBorder="1" applyAlignment="1">
      <alignment horizontal="right" vertical="center" indent="1"/>
    </xf>
    <xf numFmtId="164" fontId="0" fillId="0" borderId="18" xfId="3" applyNumberFormat="1" applyFont="1" applyFill="1" applyBorder="1" applyAlignment="1">
      <alignment horizontal="right" vertical="center" indent="1"/>
    </xf>
    <xf numFmtId="3" fontId="10" fillId="0" borderId="18" xfId="0" applyNumberFormat="1" applyFont="1" applyFill="1" applyBorder="1" applyAlignment="1">
      <alignment horizontal="right" vertical="center" indent="1"/>
    </xf>
    <xf numFmtId="165" fontId="0" fillId="10" borderId="0" xfId="3" applyNumberFormat="1" applyFont="1" applyFill="1" applyBorder="1" applyAlignment="1">
      <alignment horizontal="right" vertical="center" indent="1"/>
    </xf>
    <xf numFmtId="4" fontId="0" fillId="10" borderId="0" xfId="0" applyNumberFormat="1" applyFill="1" applyBorder="1" applyAlignment="1">
      <alignment horizontal="right" vertical="center"/>
    </xf>
    <xf numFmtId="9" fontId="0" fillId="0" borderId="18" xfId="2" applyFont="1" applyFill="1" applyBorder="1" applyAlignment="1">
      <alignment horizontal="right" vertical="center"/>
    </xf>
    <xf numFmtId="0" fontId="0" fillId="0" borderId="19" xfId="0" applyFill="1" applyBorder="1" applyAlignment="1">
      <alignment vertical="center"/>
    </xf>
    <xf numFmtId="3" fontId="0" fillId="0" borderId="20" xfId="0" applyNumberFormat="1" applyFill="1" applyBorder="1" applyAlignment="1">
      <alignment horizontal="right" vertical="center" indent="1"/>
    </xf>
    <xf numFmtId="0" fontId="0" fillId="10" borderId="0" xfId="0" applyFill="1" applyAlignment="1">
      <alignment horizontal="right" vertical="center" indent="1"/>
    </xf>
    <xf numFmtId="3" fontId="0" fillId="10" borderId="0" xfId="0" applyNumberFormat="1" applyFill="1" applyAlignment="1">
      <alignment horizontal="right" vertical="center" indent="1"/>
    </xf>
    <xf numFmtId="166" fontId="0" fillId="10" borderId="0" xfId="2" applyNumberFormat="1" applyFont="1" applyFill="1" applyBorder="1" applyAlignment="1">
      <alignment horizontal="right" vertical="center" indent="1"/>
    </xf>
    <xf numFmtId="9" fontId="0" fillId="0" borderId="22" xfId="2" applyFont="1" applyFill="1" applyBorder="1" applyAlignment="1">
      <alignment horizontal="right" vertical="center" indent="1"/>
    </xf>
    <xf numFmtId="9" fontId="0" fillId="0" borderId="21" xfId="2" applyFont="1" applyFill="1" applyBorder="1" applyAlignment="1">
      <alignment horizontal="right" vertical="center" indent="1"/>
    </xf>
    <xf numFmtId="0" fontId="0" fillId="0" borderId="21" xfId="0" applyFill="1" applyBorder="1" applyAlignment="1">
      <alignment vertical="center"/>
    </xf>
    <xf numFmtId="0" fontId="0" fillId="0" borderId="22" xfId="0" applyFill="1" applyBorder="1" applyAlignment="1">
      <alignment vertical="center"/>
    </xf>
    <xf numFmtId="0" fontId="0" fillId="11" borderId="0" xfId="0" applyFill="1" applyAlignment="1">
      <alignment vertical="center"/>
    </xf>
    <xf numFmtId="0" fontId="0" fillId="11" borderId="0" xfId="0" applyFill="1" applyBorder="1" applyAlignment="1">
      <alignment vertical="center"/>
    </xf>
    <xf numFmtId="3" fontId="0" fillId="11" borderId="0" xfId="0" applyNumberFormat="1" applyFill="1" applyAlignment="1">
      <alignment horizontal="right" vertical="center" indent="1"/>
    </xf>
    <xf numFmtId="0" fontId="0" fillId="11" borderId="0" xfId="0" applyFill="1" applyAlignment="1">
      <alignment horizontal="right" vertical="center" indent="1"/>
    </xf>
    <xf numFmtId="4" fontId="0" fillId="11" borderId="18" xfId="0" applyNumberFormat="1" applyFill="1" applyBorder="1" applyAlignment="1">
      <alignment horizontal="right" vertical="center" indent="1"/>
    </xf>
    <xf numFmtId="167" fontId="0" fillId="11" borderId="0" xfId="1" applyFont="1" applyFill="1" applyBorder="1" applyAlignment="1">
      <alignment horizontal="right" vertical="center" indent="1"/>
    </xf>
    <xf numFmtId="0" fontId="0" fillId="11" borderId="0" xfId="0" applyNumberFormat="1" applyFill="1" applyAlignment="1">
      <alignment vertical="center"/>
    </xf>
    <xf numFmtId="9" fontId="0" fillId="11" borderId="0" xfId="2" applyFont="1" applyFill="1" applyBorder="1" applyAlignment="1">
      <alignment horizontal="right" vertical="center" indent="1"/>
    </xf>
    <xf numFmtId="0" fontId="0" fillId="11" borderId="0" xfId="0" applyFill="1"/>
    <xf numFmtId="10" fontId="0" fillId="0" borderId="18" xfId="2" applyNumberFormat="1" applyFont="1" applyFill="1" applyBorder="1" applyAlignment="1">
      <alignment horizontal="right" vertical="center" indent="1"/>
    </xf>
    <xf numFmtId="0" fontId="11" fillId="0" borderId="18" xfId="0" applyFont="1" applyFill="1" applyBorder="1" applyAlignment="1">
      <alignment vertical="center"/>
    </xf>
    <xf numFmtId="0" fontId="11" fillId="0" borderId="22" xfId="0" applyFont="1" applyFill="1" applyBorder="1" applyAlignment="1">
      <alignment vertical="center"/>
    </xf>
    <xf numFmtId="0" fontId="0" fillId="11" borderId="0" xfId="0" applyFont="1" applyFill="1"/>
    <xf numFmtId="3" fontId="0" fillId="11" borderId="0" xfId="0" applyNumberFormat="1" applyFill="1" applyAlignment="1">
      <alignment vertical="center"/>
    </xf>
    <xf numFmtId="4" fontId="0" fillId="11" borderId="0" xfId="0" applyNumberFormat="1" applyFill="1" applyAlignment="1">
      <alignment vertical="center"/>
    </xf>
    <xf numFmtId="165" fontId="0" fillId="11" borderId="0" xfId="3" applyNumberFormat="1" applyFont="1" applyFill="1" applyBorder="1" applyAlignment="1">
      <alignment horizontal="right" vertical="center" indent="1"/>
    </xf>
    <xf numFmtId="0" fontId="0" fillId="11" borderId="0" xfId="0" applyFill="1" applyBorder="1"/>
    <xf numFmtId="167" fontId="0" fillId="11" borderId="0" xfId="1" applyFont="1" applyFill="1" applyAlignment="1">
      <alignment vertical="center"/>
    </xf>
    <xf numFmtId="10" fontId="0" fillId="11" borderId="0" xfId="2" applyNumberFormat="1" applyFont="1" applyFill="1"/>
    <xf numFmtId="0" fontId="11" fillId="11" borderId="0" xfId="0" applyFont="1" applyFill="1" applyAlignment="1">
      <alignment vertical="center"/>
    </xf>
    <xf numFmtId="0" fontId="0" fillId="0" borderId="23" xfId="0" applyFill="1" applyBorder="1" applyAlignment="1">
      <alignment vertical="center"/>
    </xf>
    <xf numFmtId="3" fontId="0" fillId="0" borderId="22" xfId="0" applyNumberFormat="1" applyFill="1" applyBorder="1" applyAlignment="1">
      <alignment horizontal="right" vertical="center" indent="1"/>
    </xf>
    <xf numFmtId="3" fontId="0" fillId="0" borderId="25" xfId="0" applyNumberFormat="1" applyFont="1" applyFill="1" applyBorder="1" applyAlignment="1">
      <alignment horizontal="right" vertical="center" indent="1"/>
    </xf>
    <xf numFmtId="9" fontId="0" fillId="10" borderId="0" xfId="2" applyFont="1" applyFill="1" applyAlignment="1">
      <alignment vertical="center"/>
    </xf>
    <xf numFmtId="166" fontId="0" fillId="10" borderId="0" xfId="3" applyFont="1" applyFill="1" applyAlignment="1">
      <alignment vertical="center"/>
    </xf>
    <xf numFmtId="4" fontId="0" fillId="10" borderId="0" xfId="0" applyNumberFormat="1" applyFill="1" applyAlignment="1">
      <alignment vertical="center"/>
    </xf>
    <xf numFmtId="167" fontId="0" fillId="10" borderId="0" xfId="1" applyNumberFormat="1" applyFont="1" applyFill="1" applyAlignment="1">
      <alignment vertical="center"/>
    </xf>
    <xf numFmtId="167" fontId="0" fillId="0" borderId="18" xfId="1" applyNumberFormat="1" applyFont="1" applyFill="1" applyBorder="1" applyAlignment="1">
      <alignment vertical="center"/>
    </xf>
    <xf numFmtId="0" fontId="0" fillId="11" borderId="0" xfId="0" applyFont="1" applyFill="1" applyBorder="1"/>
    <xf numFmtId="0" fontId="0" fillId="10" borderId="0" xfId="0" applyFill="1" applyAlignment="1">
      <alignment vertical="center"/>
    </xf>
    <xf numFmtId="0" fontId="0" fillId="5" borderId="0" xfId="0" applyFill="1" applyAlignment="1">
      <alignment vertical="center"/>
    </xf>
    <xf numFmtId="0" fontId="0" fillId="5" borderId="0" xfId="0" applyFont="1" applyFill="1" applyAlignment="1">
      <alignment vertical="center"/>
    </xf>
    <xf numFmtId="3" fontId="0" fillId="5" borderId="0" xfId="0" applyNumberFormat="1" applyFill="1" applyAlignment="1">
      <alignment horizontal="right" vertical="center" indent="1"/>
    </xf>
    <xf numFmtId="0" fontId="0" fillId="5" borderId="0" xfId="0" applyFill="1" applyAlignment="1">
      <alignment horizontal="right" vertical="center" indent="1"/>
    </xf>
    <xf numFmtId="0" fontId="0" fillId="5" borderId="0" xfId="0" applyFill="1"/>
    <xf numFmtId="9" fontId="0" fillId="5" borderId="0" xfId="2" applyNumberFormat="1" applyFont="1" applyFill="1" applyBorder="1" applyAlignment="1">
      <alignment horizontal="right" vertical="center" indent="1"/>
    </xf>
    <xf numFmtId="4" fontId="11" fillId="0" borderId="18" xfId="0" applyNumberFormat="1" applyFont="1" applyFill="1" applyBorder="1" applyAlignment="1">
      <alignment horizontal="right" vertical="center" indent="1"/>
    </xf>
    <xf numFmtId="0" fontId="0" fillId="5" borderId="0" xfId="0" applyFont="1" applyFill="1"/>
    <xf numFmtId="166" fontId="0" fillId="5" borderId="0" xfId="3" applyFont="1" applyFill="1" applyAlignment="1">
      <alignment vertical="center"/>
    </xf>
    <xf numFmtId="0" fontId="0" fillId="10" borderId="0" xfId="0" applyFill="1" applyAlignment="1">
      <alignment vertical="center"/>
    </xf>
    <xf numFmtId="0" fontId="0" fillId="10" borderId="0" xfId="0" applyFill="1" applyAlignment="1">
      <alignment vertical="center"/>
    </xf>
    <xf numFmtId="0" fontId="0" fillId="6" borderId="18" xfId="0" applyFill="1" applyBorder="1" applyAlignment="1">
      <alignment vertical="center"/>
    </xf>
    <xf numFmtId="166" fontId="0" fillId="6" borderId="18" xfId="3" applyFont="1" applyFill="1" applyBorder="1" applyAlignment="1">
      <alignment horizontal="right" vertical="center" indent="1"/>
    </xf>
    <xf numFmtId="9" fontId="0" fillId="6" borderId="18" xfId="2" applyFont="1" applyFill="1" applyBorder="1" applyAlignment="1">
      <alignment horizontal="right" vertical="center" indent="1"/>
    </xf>
    <xf numFmtId="0" fontId="12" fillId="5" borderId="0" xfId="0" applyFont="1" applyFill="1" applyAlignment="1">
      <alignment vertical="center"/>
    </xf>
    <xf numFmtId="3" fontId="12" fillId="5" borderId="0" xfId="0" applyNumberFormat="1" applyFont="1" applyFill="1" applyAlignment="1">
      <alignment horizontal="right" vertical="center" indent="1"/>
    </xf>
    <xf numFmtId="0" fontId="12" fillId="5" borderId="0" xfId="0" applyFont="1" applyFill="1" applyAlignment="1">
      <alignment horizontal="right" vertical="center" indent="1"/>
    </xf>
    <xf numFmtId="166" fontId="12" fillId="5" borderId="0" xfId="2" applyNumberFormat="1" applyFont="1" applyFill="1" applyBorder="1" applyAlignment="1">
      <alignment horizontal="right" vertical="center" indent="1"/>
    </xf>
    <xf numFmtId="0" fontId="12" fillId="5" borderId="0" xfId="0" applyFont="1" applyFill="1"/>
    <xf numFmtId="166" fontId="12" fillId="5" borderId="0" xfId="3" applyFont="1" applyFill="1"/>
    <xf numFmtId="0" fontId="12" fillId="5" borderId="0" xfId="0" applyFont="1" applyFill="1" applyBorder="1" applyAlignment="1">
      <alignment vertical="center"/>
    </xf>
    <xf numFmtId="9" fontId="12" fillId="5" borderId="0" xfId="2" applyNumberFormat="1" applyFont="1" applyFill="1" applyBorder="1" applyAlignment="1">
      <alignment horizontal="right" vertical="center" indent="1"/>
    </xf>
    <xf numFmtId="9" fontId="12" fillId="5" borderId="0" xfId="2" applyFont="1" applyFill="1" applyBorder="1" applyAlignment="1">
      <alignment horizontal="right" vertical="center" indent="1"/>
    </xf>
    <xf numFmtId="0" fontId="2" fillId="10" borderId="0" xfId="0" applyFont="1" applyFill="1" applyAlignment="1">
      <alignment vertical="center"/>
    </xf>
    <xf numFmtId="0" fontId="0" fillId="0" borderId="24" xfId="0" applyFill="1" applyBorder="1" applyAlignment="1">
      <alignment vertical="center"/>
    </xf>
    <xf numFmtId="0" fontId="0" fillId="10" borderId="0" xfId="0" applyFill="1" applyAlignment="1">
      <alignment vertical="center"/>
    </xf>
    <xf numFmtId="0" fontId="0" fillId="10" borderId="0" xfId="0" applyFill="1" applyAlignment="1">
      <alignment vertical="center"/>
    </xf>
    <xf numFmtId="0" fontId="13" fillId="0" borderId="18" xfId="0" applyFont="1" applyFill="1" applyBorder="1" applyAlignment="1">
      <alignment vertical="center"/>
    </xf>
    <xf numFmtId="4" fontId="11" fillId="0" borderId="22" xfId="0" applyNumberFormat="1" applyFont="1" applyFill="1" applyBorder="1" applyAlignment="1">
      <alignment horizontal="right" vertical="center" indent="1"/>
    </xf>
    <xf numFmtId="0" fontId="0" fillId="12" borderId="6" xfId="0" applyFill="1" applyBorder="1" applyAlignment="1">
      <alignment vertical="center"/>
    </xf>
    <xf numFmtId="0" fontId="2" fillId="12" borderId="6" xfId="0" applyFont="1" applyFill="1" applyBorder="1" applyAlignment="1">
      <alignment vertical="center"/>
    </xf>
    <xf numFmtId="3" fontId="0" fillId="0" borderId="21" xfId="0" applyNumberFormat="1" applyFill="1" applyBorder="1" applyAlignment="1">
      <alignment horizontal="right" vertical="center" indent="1"/>
    </xf>
    <xf numFmtId="0" fontId="0" fillId="0" borderId="26" xfId="0" applyFill="1" applyBorder="1" applyAlignment="1">
      <alignment vertical="center"/>
    </xf>
    <xf numFmtId="3" fontId="0" fillId="0" borderId="27" xfId="0" applyNumberFormat="1" applyFont="1" applyFill="1" applyBorder="1" applyAlignment="1">
      <alignment horizontal="right" vertical="center" indent="1"/>
    </xf>
    <xf numFmtId="0" fontId="0" fillId="10" borderId="0" xfId="0" applyFill="1" applyAlignment="1">
      <alignment vertical="center"/>
    </xf>
    <xf numFmtId="0" fontId="0" fillId="10" borderId="0" xfId="0" applyFill="1" applyAlignment="1">
      <alignment vertical="center"/>
    </xf>
    <xf numFmtId="0" fontId="0" fillId="6" borderId="18" xfId="0" applyFill="1" applyBorder="1" applyAlignment="1">
      <alignment vertical="center" wrapText="1"/>
    </xf>
    <xf numFmtId="0" fontId="0" fillId="10" borderId="0" xfId="0" applyFont="1" applyFill="1" applyAlignment="1">
      <alignment vertical="center"/>
    </xf>
    <xf numFmtId="0" fontId="0" fillId="10" borderId="0" xfId="0" applyFont="1" applyFill="1" applyAlignment="1">
      <alignment horizontal="right" vertical="center" indent="1"/>
    </xf>
    <xf numFmtId="9" fontId="1" fillId="0" borderId="18" xfId="2" applyFont="1" applyFill="1" applyBorder="1" applyAlignment="1">
      <alignment horizontal="right" vertical="center" indent="1"/>
    </xf>
    <xf numFmtId="0" fontId="14" fillId="10" borderId="0" xfId="0" applyFont="1" applyFill="1" applyBorder="1" applyAlignment="1">
      <alignment vertical="center"/>
    </xf>
    <xf numFmtId="10" fontId="0" fillId="6" borderId="18" xfId="2" applyNumberFormat="1" applyFont="1" applyFill="1" applyBorder="1" applyAlignment="1">
      <alignment horizontal="right" vertical="center" indent="1"/>
    </xf>
    <xf numFmtId="0" fontId="0" fillId="10" borderId="0" xfId="0" applyFill="1" applyAlignment="1">
      <alignment vertical="center"/>
    </xf>
    <xf numFmtId="4" fontId="0" fillId="6" borderId="18" xfId="0" applyNumberFormat="1" applyFill="1" applyBorder="1" applyAlignment="1">
      <alignment horizontal="right" vertical="center" indent="1"/>
    </xf>
    <xf numFmtId="4" fontId="0" fillId="0" borderId="22" xfId="0" applyNumberFormat="1" applyFont="1" applyFill="1" applyBorder="1" applyAlignment="1">
      <alignment horizontal="right" vertical="center" indent="1"/>
    </xf>
    <xf numFmtId="4" fontId="0" fillId="0" borderId="18" xfId="0" applyNumberFormat="1" applyFont="1" applyFill="1" applyBorder="1" applyAlignment="1">
      <alignment horizontal="right" vertical="center" indent="1"/>
    </xf>
    <xf numFmtId="4" fontId="0" fillId="6" borderId="18" xfId="0" applyNumberFormat="1" applyFont="1" applyFill="1" applyBorder="1" applyAlignment="1">
      <alignment horizontal="right" vertical="center" indent="1"/>
    </xf>
    <xf numFmtId="165" fontId="0" fillId="6" borderId="18" xfId="3" applyNumberFormat="1" applyFont="1" applyFill="1" applyBorder="1" applyAlignment="1">
      <alignment horizontal="right" vertical="center" indent="1"/>
    </xf>
    <xf numFmtId="165" fontId="0" fillId="0" borderId="18" xfId="2" applyNumberFormat="1" applyFont="1" applyFill="1" applyBorder="1" applyAlignment="1">
      <alignment horizontal="right" vertical="center" indent="1"/>
    </xf>
    <xf numFmtId="9" fontId="0" fillId="0" borderId="18" xfId="2" applyNumberFormat="1" applyFont="1" applyFill="1" applyBorder="1" applyAlignment="1">
      <alignment horizontal="right" vertical="center" indent="1"/>
    </xf>
    <xf numFmtId="167" fontId="0" fillId="0" borderId="18" xfId="0" applyNumberFormat="1" applyFill="1" applyBorder="1" applyAlignment="1">
      <alignment horizontal="right" vertical="center" indent="1"/>
    </xf>
    <xf numFmtId="3" fontId="0" fillId="10" borderId="0" xfId="0" applyNumberFormat="1" applyFill="1"/>
    <xf numFmtId="37" fontId="0" fillId="0" borderId="18" xfId="1" applyNumberFormat="1" applyFont="1" applyFill="1" applyBorder="1" applyAlignment="1">
      <alignment vertical="center"/>
    </xf>
    <xf numFmtId="0" fontId="14" fillId="10" borderId="0" xfId="0" applyFont="1" applyFill="1" applyBorder="1" applyAlignment="1">
      <alignment horizontal="right" vertical="center" indent="1"/>
    </xf>
    <xf numFmtId="0" fontId="0" fillId="10" borderId="0" xfId="0" applyFill="1" applyBorder="1" applyAlignment="1">
      <alignment horizontal="right" vertical="center" indent="1"/>
    </xf>
    <xf numFmtId="167" fontId="11" fillId="0" borderId="18" xfId="1" applyNumberFormat="1" applyFont="1" applyFill="1" applyBorder="1" applyAlignment="1">
      <alignment vertical="center"/>
    </xf>
    <xf numFmtId="0" fontId="11" fillId="10" borderId="0" xfId="0" applyFont="1" applyFill="1" applyAlignment="1">
      <alignment vertical="center"/>
    </xf>
    <xf numFmtId="0" fontId="2" fillId="0" borderId="5" xfId="0" applyFont="1" applyFill="1" applyBorder="1" applyAlignment="1">
      <alignment vertical="top" wrapText="1"/>
    </xf>
    <xf numFmtId="0" fontId="4" fillId="0" borderId="5" xfId="0" applyFont="1" applyFill="1" applyBorder="1" applyAlignment="1">
      <alignmen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6" fillId="13" borderId="3" xfId="0" applyFont="1" applyFill="1" applyBorder="1" applyAlignment="1">
      <alignment horizontal="center" vertical="center" wrapText="1"/>
    </xf>
    <xf numFmtId="0" fontId="0" fillId="8" borderId="0" xfId="0" applyFont="1" applyFill="1"/>
    <xf numFmtId="0" fontId="0" fillId="8" borderId="0" xfId="0" applyFill="1"/>
    <xf numFmtId="0" fontId="0" fillId="8" borderId="0" xfId="0" applyNumberFormat="1" applyFont="1" applyFill="1"/>
    <xf numFmtId="0" fontId="11" fillId="8" borderId="0" xfId="0" applyFont="1" applyFill="1"/>
    <xf numFmtId="0" fontId="11" fillId="8" borderId="0" xfId="0" applyFont="1" applyFill="1" applyAlignment="1">
      <alignment vertical="center"/>
    </xf>
    <xf numFmtId="0" fontId="11" fillId="8" borderId="0" xfId="0" applyNumberFormat="1" applyFont="1" applyFill="1" applyAlignment="1">
      <alignment vertical="center"/>
    </xf>
    <xf numFmtId="3" fontId="0" fillId="8" borderId="0" xfId="0" applyNumberFormat="1" applyFont="1" applyFill="1"/>
    <xf numFmtId="0" fontId="11" fillId="8" borderId="0" xfId="0" applyFont="1" applyFill="1" applyBorder="1"/>
    <xf numFmtId="3" fontId="11" fillId="8" borderId="0" xfId="0" applyNumberFormat="1" applyFont="1" applyFill="1"/>
    <xf numFmtId="0" fontId="0" fillId="8" borderId="0" xfId="0" applyFont="1" applyFill="1" applyAlignment="1"/>
    <xf numFmtId="0" fontId="8" fillId="8" borderId="0" xfId="0" applyFont="1" applyFill="1" applyAlignment="1"/>
    <xf numFmtId="0" fontId="0" fillId="8" borderId="0" xfId="0" applyFill="1" applyAlignment="1"/>
    <xf numFmtId="0" fontId="4" fillId="8" borderId="0" xfId="0" applyFont="1" applyFill="1" applyBorder="1" applyAlignment="1">
      <alignment horizontal="center" vertical="top" wrapText="1"/>
    </xf>
    <xf numFmtId="0" fontId="0" fillId="8" borderId="0" xfId="0" applyFill="1" applyAlignment="1">
      <alignment vertical="center"/>
    </xf>
    <xf numFmtId="168" fontId="0" fillId="8" borderId="0" xfId="0" applyNumberFormat="1" applyFill="1"/>
    <xf numFmtId="0" fontId="17" fillId="0" borderId="0" xfId="0" applyFont="1" applyAlignment="1">
      <alignment vertical="center" wrapText="1"/>
    </xf>
    <xf numFmtId="4" fontId="0" fillId="5" borderId="0" xfId="0" applyNumberFormat="1" applyFill="1" applyAlignment="1">
      <alignment vertical="center"/>
    </xf>
    <xf numFmtId="0" fontId="0" fillId="8" borderId="0" xfId="0" applyFont="1" applyFill="1" applyAlignment="1">
      <alignment horizontal="right" vertical="center" indent="1"/>
    </xf>
    <xf numFmtId="0" fontId="4" fillId="0" borderId="12" xfId="0" applyFont="1" applyBorder="1" applyAlignment="1">
      <alignment vertical="top" wrapText="1"/>
    </xf>
    <xf numFmtId="0" fontId="4" fillId="0" borderId="6" xfId="0" applyFont="1" applyBorder="1" applyAlignment="1">
      <alignment vertical="top" wrapText="1"/>
    </xf>
    <xf numFmtId="0" fontId="2" fillId="0" borderId="6" xfId="0" applyFont="1" applyFill="1" applyBorder="1" applyAlignment="1">
      <alignment vertical="top" wrapText="1"/>
    </xf>
    <xf numFmtId="0" fontId="2" fillId="0" borderId="6" xfId="0" applyFont="1" applyBorder="1" applyAlignment="1">
      <alignment vertical="top" wrapText="1"/>
    </xf>
    <xf numFmtId="0" fontId="6" fillId="0" borderId="6" xfId="0" applyFont="1" applyBorder="1" applyAlignment="1">
      <alignment vertical="top" wrapText="1"/>
    </xf>
    <xf numFmtId="0" fontId="2" fillId="0" borderId="12" xfId="0" applyFont="1" applyBorder="1" applyAlignment="1">
      <alignment vertical="top" wrapText="1"/>
    </xf>
    <xf numFmtId="0" fontId="7" fillId="0" borderId="6" xfId="0" applyFont="1" applyBorder="1" applyAlignment="1">
      <alignment vertical="top" wrapText="1"/>
    </xf>
    <xf numFmtId="0" fontId="4" fillId="0" borderId="9" xfId="0" applyFont="1" applyBorder="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8" fontId="4" fillId="0" borderId="12" xfId="1" applyNumberFormat="1" applyFont="1" applyFill="1" applyBorder="1" applyAlignment="1">
      <alignment horizontal="right" vertical="center" wrapText="1"/>
    </xf>
    <xf numFmtId="168" fontId="4" fillId="0" borderId="13" xfId="1" applyNumberFormat="1" applyFont="1" applyFill="1" applyBorder="1" applyAlignment="1">
      <alignment horizontal="right" vertical="center" wrapText="1"/>
    </xf>
    <xf numFmtId="0" fontId="20" fillId="0" borderId="0" xfId="0" applyFont="1" applyAlignment="1">
      <alignment vertical="center" wrapText="1"/>
    </xf>
    <xf numFmtId="0" fontId="17" fillId="10" borderId="0" xfId="0" applyFont="1" applyFill="1" applyAlignment="1">
      <alignment vertical="center"/>
    </xf>
    <xf numFmtId="0" fontId="17" fillId="0" borderId="0" xfId="0" applyFont="1" applyAlignment="1">
      <alignment vertical="center"/>
    </xf>
    <xf numFmtId="0" fontId="17" fillId="6" borderId="0" xfId="0" applyFont="1" applyFill="1" applyAlignment="1">
      <alignment vertical="center" wrapText="1"/>
    </xf>
    <xf numFmtId="0" fontId="17" fillId="5" borderId="0" xfId="0" applyFont="1" applyFill="1" applyAlignment="1">
      <alignment vertical="center"/>
    </xf>
    <xf numFmtId="0" fontId="22" fillId="5" borderId="0" xfId="0" applyFont="1" applyFill="1" applyAlignment="1">
      <alignment vertical="center"/>
    </xf>
    <xf numFmtId="0" fontId="17" fillId="10" borderId="0" xfId="0" applyFont="1" applyFill="1" applyAlignment="1">
      <alignment vertical="center" wrapText="1"/>
    </xf>
    <xf numFmtId="0" fontId="17" fillId="10" borderId="0" xfId="0" applyFont="1" applyFill="1" applyAlignment="1">
      <alignment vertical="top"/>
    </xf>
    <xf numFmtId="0" fontId="21" fillId="10" borderId="0" xfId="0" applyFont="1" applyFill="1" applyAlignment="1">
      <alignment vertical="top"/>
    </xf>
    <xf numFmtId="0" fontId="20" fillId="10" borderId="0" xfId="0" applyFont="1" applyFill="1" applyAlignment="1">
      <alignment vertical="top"/>
    </xf>
    <xf numFmtId="0" fontId="20" fillId="15" borderId="0" xfId="0" applyFont="1" applyFill="1" applyAlignment="1">
      <alignment vertical="center" wrapText="1"/>
    </xf>
    <xf numFmtId="0" fontId="20" fillId="10" borderId="0" xfId="0" applyFont="1" applyFill="1" applyAlignment="1">
      <alignment vertical="center"/>
    </xf>
    <xf numFmtId="0" fontId="20" fillId="0" borderId="0" xfId="0" applyFont="1" applyAlignment="1">
      <alignment vertical="center"/>
    </xf>
    <xf numFmtId="170" fontId="4" fillId="9" borderId="6" xfId="1" applyNumberFormat="1" applyFont="1" applyFill="1" applyBorder="1" applyAlignment="1">
      <alignment horizontal="right" vertical="center" wrapText="1" indent="1"/>
    </xf>
    <xf numFmtId="170" fontId="4" fillId="9" borderId="7" xfId="1" applyNumberFormat="1" applyFont="1" applyFill="1" applyBorder="1" applyAlignment="1">
      <alignment horizontal="right" vertical="center" wrapText="1" indent="1"/>
    </xf>
    <xf numFmtId="170" fontId="16" fillId="14" borderId="6" xfId="1" applyNumberFormat="1" applyFont="1" applyFill="1" applyBorder="1" applyAlignment="1">
      <alignment horizontal="right" vertical="center" wrapText="1" indent="1"/>
    </xf>
    <xf numFmtId="170" fontId="16" fillId="14" borderId="7" xfId="1" applyNumberFormat="1" applyFont="1" applyFill="1" applyBorder="1" applyAlignment="1">
      <alignment horizontal="right" vertical="center" wrapText="1" indent="1"/>
    </xf>
    <xf numFmtId="170" fontId="4" fillId="8" borderId="6" xfId="1" applyNumberFormat="1" applyFont="1" applyFill="1" applyBorder="1" applyAlignment="1">
      <alignment horizontal="right" vertical="center" wrapText="1" indent="1"/>
    </xf>
    <xf numFmtId="170" fontId="4" fillId="8" borderId="7" xfId="1" applyNumberFormat="1" applyFont="1" applyFill="1" applyBorder="1" applyAlignment="1">
      <alignment horizontal="right" vertical="center" wrapText="1" indent="1"/>
    </xf>
    <xf numFmtId="170" fontId="4" fillId="0" borderId="12" xfId="1" applyNumberFormat="1" applyFont="1" applyFill="1" applyBorder="1" applyAlignment="1">
      <alignment horizontal="right" vertical="center" wrapText="1" indent="1"/>
    </xf>
    <xf numFmtId="170" fontId="4" fillId="0" borderId="13" xfId="1" applyNumberFormat="1" applyFont="1" applyFill="1" applyBorder="1" applyAlignment="1">
      <alignment horizontal="right" vertical="center" wrapText="1" indent="1"/>
    </xf>
    <xf numFmtId="170" fontId="4" fillId="3" borderId="6" xfId="1" applyNumberFormat="1" applyFont="1" applyFill="1" applyBorder="1" applyAlignment="1">
      <alignment horizontal="right" vertical="center" wrapText="1" indent="1"/>
    </xf>
    <xf numFmtId="170" fontId="4" fillId="3" borderId="7" xfId="1" applyNumberFormat="1" applyFont="1" applyFill="1" applyBorder="1" applyAlignment="1">
      <alignment horizontal="right" vertical="center" wrapText="1" indent="1"/>
    </xf>
    <xf numFmtId="170" fontId="4" fillId="8" borderId="9" xfId="1" applyNumberFormat="1" applyFont="1" applyFill="1" applyBorder="1" applyAlignment="1">
      <alignment horizontal="right" vertical="center" wrapText="1" indent="1"/>
    </xf>
    <xf numFmtId="170" fontId="4" fillId="8" borderId="10" xfId="1" applyNumberFormat="1" applyFont="1" applyFill="1" applyBorder="1" applyAlignment="1">
      <alignment horizontal="right" vertical="center" wrapText="1" indent="1"/>
    </xf>
    <xf numFmtId="170" fontId="5" fillId="3" borderId="6" xfId="1" applyNumberFormat="1" applyFont="1" applyFill="1" applyBorder="1" applyAlignment="1" applyProtection="1">
      <alignment horizontal="right" vertical="center" indent="1"/>
      <protection locked="0"/>
    </xf>
    <xf numFmtId="170" fontId="5" fillId="3" borderId="6" xfId="1" applyNumberFormat="1" applyFont="1" applyFill="1" applyBorder="1" applyAlignment="1" applyProtection="1">
      <alignment horizontal="right" vertical="center" indent="1"/>
    </xf>
    <xf numFmtId="170" fontId="5" fillId="3" borderId="7" xfId="1" applyNumberFormat="1" applyFont="1" applyFill="1" applyBorder="1" applyAlignment="1" applyProtection="1">
      <alignment horizontal="right" vertical="center" indent="1"/>
    </xf>
    <xf numFmtId="170" fontId="2" fillId="5" borderId="6" xfId="1" applyNumberFormat="1" applyFont="1" applyFill="1" applyBorder="1" applyAlignment="1" applyProtection="1">
      <alignment horizontal="right" vertical="center" indent="1"/>
      <protection locked="0"/>
    </xf>
    <xf numFmtId="170" fontId="2" fillId="5" borderId="6" xfId="1" applyNumberFormat="1" applyFont="1" applyFill="1" applyBorder="1" applyAlignment="1" applyProtection="1">
      <alignment horizontal="right" vertical="center" indent="1"/>
    </xf>
    <xf numFmtId="170" fontId="2" fillId="5" borderId="7" xfId="1" applyNumberFormat="1" applyFont="1" applyFill="1" applyBorder="1" applyAlignment="1" applyProtection="1">
      <alignment horizontal="right" vertical="center" indent="1"/>
    </xf>
    <xf numFmtId="170" fontId="16" fillId="14" borderId="6" xfId="1" applyNumberFormat="1" applyFont="1" applyFill="1" applyBorder="1" applyAlignment="1" applyProtection="1">
      <alignment horizontal="right" vertical="center" indent="1"/>
      <protection locked="0"/>
    </xf>
    <xf numFmtId="170" fontId="16" fillId="14" borderId="7" xfId="1" applyNumberFormat="1" applyFont="1" applyFill="1" applyBorder="1" applyAlignment="1" applyProtection="1">
      <alignment horizontal="right" vertical="center" indent="1"/>
      <protection locked="0"/>
    </xf>
    <xf numFmtId="170" fontId="5" fillId="0" borderId="9" xfId="1" applyNumberFormat="1" applyFont="1" applyBorder="1" applyAlignment="1" applyProtection="1">
      <alignment horizontal="right" vertical="center" indent="1"/>
      <protection locked="0"/>
    </xf>
    <xf numFmtId="170" fontId="5" fillId="0" borderId="9" xfId="1" applyNumberFormat="1" applyFont="1" applyBorder="1" applyAlignment="1" applyProtection="1">
      <alignment horizontal="right" vertical="center" indent="1"/>
    </xf>
    <xf numFmtId="170" fontId="5" fillId="0" borderId="10" xfId="1" applyNumberFormat="1" applyFont="1" applyBorder="1" applyAlignment="1" applyProtection="1">
      <alignment horizontal="right" vertical="center" indent="1"/>
    </xf>
    <xf numFmtId="170" fontId="0" fillId="8" borderId="0" xfId="0" applyNumberFormat="1" applyFont="1" applyFill="1"/>
    <xf numFmtId="170" fontId="8" fillId="8" borderId="0" xfId="0" applyNumberFormat="1" applyFont="1" applyFill="1"/>
    <xf numFmtId="170" fontId="5" fillId="3" borderId="6" xfId="1" applyNumberFormat="1" applyFont="1" applyFill="1" applyBorder="1" applyProtection="1"/>
    <xf numFmtId="170" fontId="5" fillId="3" borderId="7" xfId="1" applyNumberFormat="1" applyFont="1" applyFill="1" applyBorder="1" applyProtection="1"/>
    <xf numFmtId="170" fontId="2" fillId="5" borderId="6" xfId="1" applyNumberFormat="1" applyFont="1" applyFill="1" applyBorder="1" applyProtection="1"/>
    <xf numFmtId="170" fontId="2" fillId="5" borderId="7" xfId="1" applyNumberFormat="1" applyFont="1" applyFill="1" applyBorder="1" applyProtection="1"/>
    <xf numFmtId="170" fontId="16" fillId="14" borderId="6" xfId="1" applyNumberFormat="1" applyFont="1" applyFill="1" applyBorder="1" applyProtection="1">
      <protection locked="0"/>
    </xf>
    <xf numFmtId="170" fontId="16" fillId="14" borderId="7" xfId="1" applyNumberFormat="1" applyFont="1" applyFill="1" applyBorder="1" applyProtection="1">
      <protection locked="0"/>
    </xf>
    <xf numFmtId="170" fontId="2" fillId="5" borderId="6" xfId="1" applyNumberFormat="1" applyFont="1" applyFill="1" applyBorder="1" applyAlignment="1" applyProtection="1">
      <alignment horizontal="right"/>
    </xf>
    <xf numFmtId="170" fontId="2" fillId="5" borderId="7" xfId="1" applyNumberFormat="1" applyFont="1" applyFill="1" applyBorder="1" applyAlignment="1" applyProtection="1">
      <alignment horizontal="right"/>
    </xf>
    <xf numFmtId="170" fontId="2" fillId="5" borderId="6" xfId="1" applyNumberFormat="1" applyFont="1" applyFill="1" applyBorder="1" applyProtection="1">
      <protection locked="0"/>
    </xf>
    <xf numFmtId="170" fontId="2" fillId="5" borderId="7" xfId="1" applyNumberFormat="1" applyFont="1" applyFill="1" applyBorder="1" applyProtection="1">
      <protection locked="0"/>
    </xf>
    <xf numFmtId="170" fontId="5" fillId="0" borderId="9" xfId="1" applyNumberFormat="1" applyFont="1" applyBorder="1" applyProtection="1"/>
    <xf numFmtId="170" fontId="5" fillId="0" borderId="10" xfId="1" applyNumberFormat="1" applyFont="1" applyBorder="1" applyProtection="1"/>
    <xf numFmtId="170" fontId="15" fillId="14" borderId="6" xfId="1" applyNumberFormat="1" applyFont="1" applyFill="1" applyBorder="1" applyAlignment="1">
      <alignment vertical="center"/>
    </xf>
    <xf numFmtId="170" fontId="15" fillId="14" borderId="7" xfId="1" applyNumberFormat="1" applyFont="1" applyFill="1" applyBorder="1" applyAlignment="1">
      <alignment vertical="center"/>
    </xf>
    <xf numFmtId="170" fontId="5" fillId="3" borderId="6" xfId="1" applyNumberFormat="1" applyFont="1" applyFill="1" applyBorder="1" applyAlignment="1">
      <alignment vertical="center"/>
    </xf>
    <xf numFmtId="170" fontId="5" fillId="3" borderId="7" xfId="1" applyNumberFormat="1" applyFont="1" applyFill="1" applyBorder="1" applyAlignment="1">
      <alignment vertical="center"/>
    </xf>
    <xf numFmtId="170" fontId="5" fillId="5" borderId="6" xfId="1" applyNumberFormat="1" applyFont="1" applyFill="1" applyBorder="1" applyAlignment="1">
      <alignment vertical="center"/>
    </xf>
    <xf numFmtId="170" fontId="5" fillId="5" borderId="7" xfId="1" applyNumberFormat="1" applyFont="1" applyFill="1" applyBorder="1" applyAlignment="1">
      <alignment vertical="center"/>
    </xf>
    <xf numFmtId="170" fontId="5" fillId="3" borderId="9" xfId="1" applyNumberFormat="1" applyFont="1" applyFill="1" applyBorder="1" applyAlignment="1">
      <alignment vertical="center"/>
    </xf>
    <xf numFmtId="170" fontId="5" fillId="3" borderId="10" xfId="1" applyNumberFormat="1" applyFont="1" applyFill="1" applyBorder="1" applyAlignment="1">
      <alignment vertical="center"/>
    </xf>
    <xf numFmtId="170" fontId="18" fillId="14" borderId="6" xfId="1" applyNumberFormat="1" applyFont="1" applyFill="1" applyBorder="1" applyAlignment="1">
      <alignment horizontal="right" vertical="center" indent="1"/>
    </xf>
    <xf numFmtId="0" fontId="2" fillId="16" borderId="3" xfId="0" applyFont="1" applyFill="1" applyBorder="1" applyAlignment="1">
      <alignment horizontal="center" vertical="center" wrapText="1"/>
    </xf>
    <xf numFmtId="0" fontId="0" fillId="0" borderId="18" xfId="0" applyFill="1" applyBorder="1" applyAlignment="1">
      <alignment vertical="center" wrapText="1"/>
    </xf>
    <xf numFmtId="41" fontId="9" fillId="10" borderId="0" xfId="0" applyNumberFormat="1" applyFont="1" applyFill="1" applyBorder="1" applyAlignment="1" applyProtection="1">
      <alignment horizontal="left" vertical="top"/>
      <protection locked="0"/>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8" xfId="0" applyNumberFormat="1" applyFont="1" applyBorder="1" applyAlignment="1" applyProtection="1">
      <alignment horizontal="center" vertical="center" wrapText="1"/>
      <protection locked="0"/>
    </xf>
    <xf numFmtId="0" fontId="2" fillId="0" borderId="23" xfId="0" applyNumberFormat="1" applyFont="1" applyBorder="1" applyAlignment="1" applyProtection="1">
      <alignment horizontal="center" vertical="center" wrapText="1"/>
      <protection locked="0"/>
    </xf>
    <xf numFmtId="0" fontId="2" fillId="0" borderId="29" xfId="0" applyNumberFormat="1" applyFont="1" applyBorder="1" applyAlignment="1" applyProtection="1">
      <alignment horizontal="center" vertical="center" wrapText="1"/>
      <protection locked="0"/>
    </xf>
    <xf numFmtId="0" fontId="2" fillId="0" borderId="30" xfId="0" applyNumberFormat="1" applyFont="1" applyBorder="1" applyAlignment="1" applyProtection="1">
      <alignment horizontal="center" vertical="center" wrapText="1"/>
      <protection locked="0"/>
    </xf>
    <xf numFmtId="0" fontId="0" fillId="5" borderId="1" xfId="0" applyFill="1" applyBorder="1" applyAlignment="1">
      <alignment horizontal="center" vertical="center"/>
    </xf>
    <xf numFmtId="0" fontId="10" fillId="11" borderId="0" xfId="0" applyFont="1" applyFill="1" applyAlignment="1">
      <alignment horizontal="center" vertical="center" wrapText="1"/>
    </xf>
  </cellXfs>
  <cellStyles count="4">
    <cellStyle name="Comma" xfId="1" builtinId="3"/>
    <cellStyle name="Currency" xfId="3" builtinId="4"/>
    <cellStyle name="Normal" xfId="0" builtinId="0"/>
    <cellStyle name="Percent" xfId="2" builtinId="5"/>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FFFFFF"/>
      <color rgb="FF8CD22E"/>
      <color rgb="FFD9D997"/>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sheetPr>
  <dimension ref="A1:BI636"/>
  <sheetViews>
    <sheetView showGridLines="0" tabSelected="1" zoomScale="110" zoomScaleNormal="110" workbookViewId="0">
      <selection activeCell="B1" sqref="B1"/>
    </sheetView>
  </sheetViews>
  <sheetFormatPr defaultRowHeight="14.25" outlineLevelRow="1"/>
  <cols>
    <col min="1" max="1" width="4.7109375" style="193" customWidth="1"/>
    <col min="2" max="2" width="142.42578125" style="188" customWidth="1"/>
    <col min="3" max="3" width="4.7109375" style="187" customWidth="1"/>
    <col min="4" max="61" width="9.140625" style="187"/>
    <col min="62" max="16384" width="9.140625" style="188"/>
  </cols>
  <sheetData>
    <row r="1" spans="1:2" ht="20.100000000000001" customHeight="1">
      <c r="B1" s="191" t="s">
        <v>651</v>
      </c>
    </row>
    <row r="2" spans="1:2" ht="15.75" hidden="1" customHeight="1" outlineLevel="1">
      <c r="B2" s="171" t="s">
        <v>652</v>
      </c>
    </row>
    <row r="3" spans="1:2" ht="15.75" hidden="1" customHeight="1" outlineLevel="1">
      <c r="B3" s="171" t="s">
        <v>653</v>
      </c>
    </row>
    <row r="4" spans="1:2" ht="15.75" hidden="1" customHeight="1" outlineLevel="1">
      <c r="B4" s="171" t="s">
        <v>654</v>
      </c>
    </row>
    <row r="5" spans="1:2" ht="15.75" hidden="1" customHeight="1" outlineLevel="1">
      <c r="B5" s="171" t="s">
        <v>655</v>
      </c>
    </row>
    <row r="6" spans="1:2" ht="15.75" hidden="1" customHeight="1" outlineLevel="1">
      <c r="B6" s="171" t="s">
        <v>656</v>
      </c>
    </row>
    <row r="7" spans="1:2" ht="5.0999999999999996" hidden="1" customHeight="1" outlineLevel="1">
      <c r="B7" s="189"/>
    </row>
    <row r="8" spans="1:2" ht="39.950000000000003" hidden="1" customHeight="1" outlineLevel="1">
      <c r="B8" s="171" t="s">
        <v>673</v>
      </c>
    </row>
    <row r="9" spans="1:2" ht="5.0999999999999996" hidden="1" customHeight="1" outlineLevel="1">
      <c r="B9" s="189"/>
    </row>
    <row r="10" spans="1:2" ht="39.950000000000003" hidden="1" customHeight="1" outlineLevel="1">
      <c r="B10" s="171" t="s">
        <v>657</v>
      </c>
    </row>
    <row r="11" spans="1:2" ht="5.0999999999999996" hidden="1" customHeight="1" outlineLevel="1">
      <c r="B11" s="189"/>
    </row>
    <row r="12" spans="1:2" ht="39.950000000000003" hidden="1" customHeight="1" outlineLevel="1">
      <c r="B12" s="171" t="s">
        <v>672</v>
      </c>
    </row>
    <row r="13" spans="1:2" ht="5.0999999999999996" hidden="1" customHeight="1" outlineLevel="1">
      <c r="B13" s="189"/>
    </row>
    <row r="14" spans="1:2" ht="50.1" hidden="1" customHeight="1" outlineLevel="1">
      <c r="B14" s="171" t="s">
        <v>669</v>
      </c>
    </row>
    <row r="15" spans="1:2" ht="5.0999999999999996" hidden="1" customHeight="1" outlineLevel="1">
      <c r="B15" s="189"/>
    </row>
    <row r="16" spans="1:2" ht="47.1" hidden="1" customHeight="1" outlineLevel="1">
      <c r="A16" s="194">
        <v>1</v>
      </c>
      <c r="B16" s="186" t="s">
        <v>674</v>
      </c>
    </row>
    <row r="17" spans="1:61" s="190" customFormat="1" ht="5.0999999999999996" hidden="1" customHeight="1" outlineLevel="1">
      <c r="A17" s="195"/>
      <c r="B17" s="196"/>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row>
    <row r="18" spans="1:61" s="190" customFormat="1" ht="42.75" hidden="1" outlineLevel="1">
      <c r="A18" s="194">
        <v>2</v>
      </c>
      <c r="B18" s="186" t="s">
        <v>675</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row>
    <row r="19" spans="1:61" s="190" customFormat="1" ht="5.0999999999999996" hidden="1" customHeight="1" outlineLevel="1">
      <c r="A19" s="195"/>
      <c r="B19" s="196"/>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row>
    <row r="20" spans="1:61" s="190" customFormat="1" ht="17.100000000000001" hidden="1" customHeight="1" outlineLevel="1">
      <c r="A20" s="194">
        <v>3</v>
      </c>
      <c r="B20" s="186" t="s">
        <v>658</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row>
    <row r="21" spans="1:61" s="190" customFormat="1" ht="5.0999999999999996" hidden="1" customHeight="1" outlineLevel="1">
      <c r="A21" s="195"/>
      <c r="B21" s="196"/>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row>
    <row r="22" spans="1:61" s="190" customFormat="1" ht="30.95" hidden="1" customHeight="1" outlineLevel="1">
      <c r="A22" s="194">
        <v>4</v>
      </c>
      <c r="B22" s="186" t="s">
        <v>668</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row>
    <row r="23" spans="1:61" s="190" customFormat="1" ht="5.0999999999999996" hidden="1" customHeight="1" outlineLevel="1">
      <c r="A23" s="195"/>
      <c r="B23" s="196"/>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row>
    <row r="24" spans="1:61" s="190" customFormat="1" ht="17.100000000000001" hidden="1" customHeight="1" outlineLevel="1">
      <c r="A24" s="194">
        <v>5</v>
      </c>
      <c r="B24" s="186" t="s">
        <v>670</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row>
    <row r="25" spans="1:61" s="190" customFormat="1" ht="5.0999999999999996" hidden="1" customHeight="1" outlineLevel="1">
      <c r="A25" s="195"/>
      <c r="B25" s="196"/>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row>
    <row r="26" spans="1:61" s="190" customFormat="1" ht="17.100000000000001" hidden="1" customHeight="1" outlineLevel="1">
      <c r="A26" s="194">
        <v>6</v>
      </c>
      <c r="B26" s="186" t="s">
        <v>659</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row>
    <row r="27" spans="1:61" s="190" customFormat="1" ht="20.100000000000001" customHeight="1" collapsed="1">
      <c r="A27" s="193"/>
      <c r="B27" s="191" t="s">
        <v>660</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row>
    <row r="28" spans="1:61" s="190" customFormat="1" ht="5.0999999999999996" hidden="1" customHeight="1" outlineLevel="1">
      <c r="A28" s="193"/>
      <c r="B28" s="189"/>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row>
    <row r="29" spans="1:61" s="190" customFormat="1" ht="28.5" hidden="1" outlineLevel="1">
      <c r="A29" s="193"/>
      <c r="B29" s="171" t="s">
        <v>671</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row>
    <row r="30" spans="1:61" s="190" customFormat="1" ht="42.75" hidden="1" outlineLevel="1">
      <c r="A30" s="193"/>
      <c r="B30" s="171" t="s">
        <v>661</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row>
    <row r="31" spans="1:61" s="190" customFormat="1" ht="28.5" hidden="1" outlineLevel="1">
      <c r="A31" s="193"/>
      <c r="B31" s="171" t="s">
        <v>663</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row>
    <row r="32" spans="1:61" s="190" customFormat="1" ht="28.5" hidden="1" outlineLevel="1">
      <c r="A32" s="193"/>
      <c r="B32" s="171" t="s">
        <v>662</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row>
    <row r="33" spans="1:61" s="190" customFormat="1" ht="5.0999999999999996" hidden="1" customHeight="1" outlineLevel="1">
      <c r="A33" s="193"/>
      <c r="B33" s="189"/>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row>
    <row r="34" spans="1:61" s="190" customFormat="1" ht="50.1" hidden="1" customHeight="1" outlineLevel="1">
      <c r="A34" s="193"/>
      <c r="B34" s="171" t="s">
        <v>676</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row>
    <row r="35" spans="1:61" s="190" customFormat="1" ht="5.0999999999999996" hidden="1" customHeight="1" outlineLevel="1">
      <c r="A35" s="193"/>
      <c r="B35" s="189"/>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row>
    <row r="36" spans="1:61" s="190" customFormat="1" ht="50.1" hidden="1" customHeight="1" outlineLevel="1">
      <c r="A36" s="193"/>
      <c r="B36" s="171" t="s">
        <v>677</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row>
    <row r="37" spans="1:61" s="190" customFormat="1" ht="5.0999999999999996" hidden="1" customHeight="1" outlineLevel="1">
      <c r="A37" s="193"/>
      <c r="B37" s="189"/>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row>
    <row r="38" spans="1:61" s="190" customFormat="1" hidden="1" outlineLevel="1">
      <c r="A38" s="193"/>
      <c r="B38" s="171" t="s">
        <v>664</v>
      </c>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row>
    <row r="39" spans="1:61" s="190" customFormat="1" ht="17.100000000000001" hidden="1" customHeight="1" outlineLevel="1">
      <c r="A39" s="193"/>
      <c r="B39" s="171" t="s">
        <v>665</v>
      </c>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row>
    <row r="40" spans="1:61" ht="17.100000000000001" hidden="1" customHeight="1" outlineLevel="1">
      <c r="B40" s="171" t="s">
        <v>666</v>
      </c>
    </row>
    <row r="41" spans="1:61" ht="17.100000000000001" hidden="1" customHeight="1" outlineLevel="1">
      <c r="B41" s="171" t="s">
        <v>667</v>
      </c>
    </row>
    <row r="42" spans="1:61" ht="20.100000000000001" customHeight="1" collapsed="1">
      <c r="B42" s="191" t="s">
        <v>648</v>
      </c>
    </row>
    <row r="43" spans="1:61" ht="5.0999999999999996" hidden="1" customHeight="1" outlineLevel="1">
      <c r="B43" s="189"/>
    </row>
    <row r="44" spans="1:61" ht="54.95" hidden="1" customHeight="1" outlineLevel="1">
      <c r="B44" s="171" t="s">
        <v>679</v>
      </c>
    </row>
    <row r="45" spans="1:61" ht="5.0999999999999996" hidden="1" customHeight="1" outlineLevel="1">
      <c r="B45" s="189"/>
    </row>
    <row r="46" spans="1:61" s="198" customFormat="1" ht="32.1" hidden="1" customHeight="1" outlineLevel="1">
      <c r="A46" s="194">
        <v>1</v>
      </c>
      <c r="B46" s="186" t="s">
        <v>678</v>
      </c>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row>
    <row r="47" spans="1:61" s="187" customFormat="1" collapsed="1">
      <c r="A47" s="193"/>
      <c r="B47" s="192"/>
    </row>
    <row r="48" spans="1:61" s="187" customFormat="1">
      <c r="A48" s="193"/>
      <c r="B48" s="192"/>
    </row>
    <row r="49" spans="1:2" s="187" customFormat="1">
      <c r="A49" s="193"/>
      <c r="B49" s="192"/>
    </row>
    <row r="50" spans="1:2" s="187" customFormat="1">
      <c r="A50" s="193"/>
      <c r="B50" s="192"/>
    </row>
    <row r="51" spans="1:2" s="187" customFormat="1">
      <c r="A51" s="193"/>
      <c r="B51" s="192"/>
    </row>
    <row r="52" spans="1:2" s="187" customFormat="1">
      <c r="A52" s="193"/>
      <c r="B52" s="192"/>
    </row>
    <row r="53" spans="1:2" s="187" customFormat="1">
      <c r="A53" s="193"/>
      <c r="B53" s="192"/>
    </row>
    <row r="54" spans="1:2" s="187" customFormat="1">
      <c r="A54" s="193"/>
      <c r="B54" s="192"/>
    </row>
    <row r="55" spans="1:2" s="187" customFormat="1">
      <c r="A55" s="193"/>
      <c r="B55" s="192"/>
    </row>
    <row r="56" spans="1:2" s="187" customFormat="1">
      <c r="A56" s="193"/>
      <c r="B56" s="192"/>
    </row>
    <row r="57" spans="1:2" s="187" customFormat="1">
      <c r="A57" s="193"/>
      <c r="B57" s="192"/>
    </row>
    <row r="58" spans="1:2" s="187" customFormat="1">
      <c r="A58" s="193"/>
      <c r="B58" s="192"/>
    </row>
    <row r="59" spans="1:2" s="187" customFormat="1">
      <c r="A59" s="193"/>
    </row>
    <row r="60" spans="1:2" s="187" customFormat="1">
      <c r="A60" s="193"/>
    </row>
    <row r="61" spans="1:2" s="187" customFormat="1">
      <c r="A61" s="193"/>
    </row>
    <row r="62" spans="1:2" s="187" customFormat="1">
      <c r="A62" s="193"/>
    </row>
    <row r="63" spans="1:2" s="187" customFormat="1">
      <c r="A63" s="193"/>
    </row>
    <row r="64" spans="1:2" s="187" customFormat="1">
      <c r="A64" s="193"/>
    </row>
    <row r="65" spans="1:1" s="187" customFormat="1">
      <c r="A65" s="193"/>
    </row>
    <row r="66" spans="1:1" s="187" customFormat="1">
      <c r="A66" s="193"/>
    </row>
    <row r="67" spans="1:1" s="187" customFormat="1">
      <c r="A67" s="193"/>
    </row>
    <row r="68" spans="1:1" s="187" customFormat="1">
      <c r="A68" s="193"/>
    </row>
    <row r="69" spans="1:1" s="187" customFormat="1">
      <c r="A69" s="193"/>
    </row>
    <row r="70" spans="1:1" s="187" customFormat="1">
      <c r="A70" s="193"/>
    </row>
    <row r="71" spans="1:1" s="187" customFormat="1">
      <c r="A71" s="193"/>
    </row>
    <row r="72" spans="1:1" s="187" customFormat="1">
      <c r="A72" s="193"/>
    </row>
    <row r="73" spans="1:1" s="187" customFormat="1">
      <c r="A73" s="193"/>
    </row>
    <row r="74" spans="1:1" s="187" customFormat="1">
      <c r="A74" s="193"/>
    </row>
    <row r="75" spans="1:1" s="187" customFormat="1">
      <c r="A75" s="193"/>
    </row>
    <row r="76" spans="1:1" s="187" customFormat="1">
      <c r="A76" s="193"/>
    </row>
    <row r="77" spans="1:1" s="187" customFormat="1">
      <c r="A77" s="193"/>
    </row>
    <row r="78" spans="1:1" s="187" customFormat="1">
      <c r="A78" s="193"/>
    </row>
    <row r="79" spans="1:1" s="187" customFormat="1">
      <c r="A79" s="193"/>
    </row>
    <row r="80" spans="1:1" s="187" customFormat="1">
      <c r="A80" s="193"/>
    </row>
    <row r="81" spans="1:1" s="187" customFormat="1">
      <c r="A81" s="193"/>
    </row>
    <row r="82" spans="1:1" s="187" customFormat="1">
      <c r="A82" s="193"/>
    </row>
    <row r="83" spans="1:1" s="187" customFormat="1">
      <c r="A83" s="193"/>
    </row>
    <row r="84" spans="1:1" s="187" customFormat="1">
      <c r="A84" s="193"/>
    </row>
    <row r="85" spans="1:1" s="187" customFormat="1">
      <c r="A85" s="193"/>
    </row>
    <row r="86" spans="1:1" s="187" customFormat="1">
      <c r="A86" s="193"/>
    </row>
    <row r="87" spans="1:1" s="187" customFormat="1">
      <c r="A87" s="193"/>
    </row>
    <row r="88" spans="1:1" s="187" customFormat="1">
      <c r="A88" s="193"/>
    </row>
    <row r="89" spans="1:1" s="187" customFormat="1">
      <c r="A89" s="193"/>
    </row>
    <row r="90" spans="1:1" s="187" customFormat="1">
      <c r="A90" s="193"/>
    </row>
    <row r="91" spans="1:1" s="187" customFormat="1">
      <c r="A91" s="193"/>
    </row>
    <row r="92" spans="1:1" s="187" customFormat="1">
      <c r="A92" s="193"/>
    </row>
    <row r="93" spans="1:1" s="187" customFormat="1">
      <c r="A93" s="193"/>
    </row>
    <row r="94" spans="1:1" s="187" customFormat="1">
      <c r="A94" s="193"/>
    </row>
    <row r="95" spans="1:1" s="187" customFormat="1">
      <c r="A95" s="193"/>
    </row>
    <row r="96" spans="1:1" s="187" customFormat="1">
      <c r="A96" s="193"/>
    </row>
    <row r="97" spans="1:1" s="187" customFormat="1">
      <c r="A97" s="193"/>
    </row>
    <row r="98" spans="1:1" s="187" customFormat="1">
      <c r="A98" s="193"/>
    </row>
    <row r="99" spans="1:1" s="187" customFormat="1">
      <c r="A99" s="193"/>
    </row>
    <row r="100" spans="1:1" s="187" customFormat="1">
      <c r="A100" s="193"/>
    </row>
    <row r="101" spans="1:1" s="187" customFormat="1">
      <c r="A101" s="193"/>
    </row>
    <row r="102" spans="1:1" s="187" customFormat="1">
      <c r="A102" s="193"/>
    </row>
    <row r="103" spans="1:1" s="187" customFormat="1">
      <c r="A103" s="193"/>
    </row>
    <row r="104" spans="1:1" s="187" customFormat="1">
      <c r="A104" s="193"/>
    </row>
    <row r="105" spans="1:1" s="187" customFormat="1">
      <c r="A105" s="193"/>
    </row>
    <row r="106" spans="1:1" s="187" customFormat="1">
      <c r="A106" s="193"/>
    </row>
    <row r="107" spans="1:1" s="187" customFormat="1">
      <c r="A107" s="193"/>
    </row>
    <row r="108" spans="1:1" s="187" customFormat="1">
      <c r="A108" s="193"/>
    </row>
    <row r="109" spans="1:1" s="187" customFormat="1">
      <c r="A109" s="193"/>
    </row>
    <row r="110" spans="1:1" s="187" customFormat="1">
      <c r="A110" s="193"/>
    </row>
    <row r="111" spans="1:1" s="187" customFormat="1">
      <c r="A111" s="193"/>
    </row>
    <row r="112" spans="1:1" s="187" customFormat="1">
      <c r="A112" s="193"/>
    </row>
    <row r="113" spans="1:1" s="187" customFormat="1">
      <c r="A113" s="193"/>
    </row>
    <row r="114" spans="1:1" s="187" customFormat="1">
      <c r="A114" s="193"/>
    </row>
    <row r="115" spans="1:1" s="187" customFormat="1">
      <c r="A115" s="193"/>
    </row>
    <row r="116" spans="1:1" s="187" customFormat="1">
      <c r="A116" s="193"/>
    </row>
    <row r="117" spans="1:1" s="187" customFormat="1">
      <c r="A117" s="193"/>
    </row>
    <row r="118" spans="1:1" s="187" customFormat="1">
      <c r="A118" s="193"/>
    </row>
    <row r="119" spans="1:1" s="187" customFormat="1">
      <c r="A119" s="193"/>
    </row>
    <row r="120" spans="1:1" s="187" customFormat="1">
      <c r="A120" s="193"/>
    </row>
    <row r="121" spans="1:1" s="187" customFormat="1">
      <c r="A121" s="193"/>
    </row>
    <row r="122" spans="1:1" s="187" customFormat="1">
      <c r="A122" s="193"/>
    </row>
    <row r="123" spans="1:1" s="187" customFormat="1">
      <c r="A123" s="193"/>
    </row>
    <row r="124" spans="1:1" s="187" customFormat="1">
      <c r="A124" s="193"/>
    </row>
    <row r="125" spans="1:1" s="187" customFormat="1">
      <c r="A125" s="193"/>
    </row>
    <row r="126" spans="1:1" s="187" customFormat="1">
      <c r="A126" s="193"/>
    </row>
    <row r="127" spans="1:1" s="187" customFormat="1">
      <c r="A127" s="193"/>
    </row>
    <row r="128" spans="1:1" s="187" customFormat="1">
      <c r="A128" s="193"/>
    </row>
    <row r="129" spans="1:1" s="187" customFormat="1">
      <c r="A129" s="193"/>
    </row>
    <row r="130" spans="1:1" s="187" customFormat="1">
      <c r="A130" s="193"/>
    </row>
    <row r="131" spans="1:1" s="187" customFormat="1">
      <c r="A131" s="193"/>
    </row>
    <row r="132" spans="1:1" s="187" customFormat="1">
      <c r="A132" s="193"/>
    </row>
    <row r="133" spans="1:1" s="187" customFormat="1">
      <c r="A133" s="193"/>
    </row>
    <row r="134" spans="1:1" s="187" customFormat="1">
      <c r="A134" s="193"/>
    </row>
    <row r="135" spans="1:1" s="187" customFormat="1">
      <c r="A135" s="193"/>
    </row>
    <row r="136" spans="1:1" s="187" customFormat="1">
      <c r="A136" s="193"/>
    </row>
    <row r="137" spans="1:1" s="187" customFormat="1">
      <c r="A137" s="193"/>
    </row>
    <row r="138" spans="1:1" s="187" customFormat="1">
      <c r="A138" s="193"/>
    </row>
    <row r="139" spans="1:1" s="187" customFormat="1">
      <c r="A139" s="193"/>
    </row>
    <row r="140" spans="1:1" s="187" customFormat="1">
      <c r="A140" s="193"/>
    </row>
    <row r="141" spans="1:1" s="187" customFormat="1">
      <c r="A141" s="193"/>
    </row>
    <row r="142" spans="1:1" s="187" customFormat="1">
      <c r="A142" s="193"/>
    </row>
    <row r="143" spans="1:1" s="187" customFormat="1">
      <c r="A143" s="193"/>
    </row>
    <row r="144" spans="1:1" s="187" customFormat="1">
      <c r="A144" s="193"/>
    </row>
    <row r="145" spans="1:1" s="187" customFormat="1">
      <c r="A145" s="193"/>
    </row>
    <row r="146" spans="1:1" s="187" customFormat="1">
      <c r="A146" s="193"/>
    </row>
    <row r="147" spans="1:1" s="187" customFormat="1">
      <c r="A147" s="193"/>
    </row>
    <row r="148" spans="1:1" s="187" customFormat="1">
      <c r="A148" s="193"/>
    </row>
    <row r="149" spans="1:1" s="187" customFormat="1">
      <c r="A149" s="193"/>
    </row>
    <row r="150" spans="1:1" s="187" customFormat="1">
      <c r="A150" s="193"/>
    </row>
    <row r="151" spans="1:1" s="187" customFormat="1">
      <c r="A151" s="193"/>
    </row>
    <row r="152" spans="1:1" s="187" customFormat="1">
      <c r="A152" s="193"/>
    </row>
    <row r="153" spans="1:1" s="187" customFormat="1">
      <c r="A153" s="193"/>
    </row>
    <row r="154" spans="1:1" s="187" customFormat="1">
      <c r="A154" s="193"/>
    </row>
    <row r="155" spans="1:1" s="187" customFormat="1">
      <c r="A155" s="193"/>
    </row>
    <row r="156" spans="1:1" s="187" customFormat="1">
      <c r="A156" s="193"/>
    </row>
    <row r="157" spans="1:1" s="187" customFormat="1">
      <c r="A157" s="193"/>
    </row>
    <row r="158" spans="1:1" s="187" customFormat="1">
      <c r="A158" s="193"/>
    </row>
    <row r="159" spans="1:1" s="187" customFormat="1">
      <c r="A159" s="193"/>
    </row>
    <row r="160" spans="1:1" s="187" customFormat="1">
      <c r="A160" s="193"/>
    </row>
    <row r="161" spans="1:1" s="187" customFormat="1">
      <c r="A161" s="193"/>
    </row>
    <row r="162" spans="1:1" s="187" customFormat="1">
      <c r="A162" s="193"/>
    </row>
    <row r="163" spans="1:1" s="187" customFormat="1">
      <c r="A163" s="193"/>
    </row>
    <row r="164" spans="1:1" s="187" customFormat="1">
      <c r="A164" s="193"/>
    </row>
    <row r="165" spans="1:1" s="187" customFormat="1">
      <c r="A165" s="193"/>
    </row>
    <row r="166" spans="1:1" s="187" customFormat="1">
      <c r="A166" s="193"/>
    </row>
    <row r="167" spans="1:1" s="187" customFormat="1">
      <c r="A167" s="193"/>
    </row>
    <row r="168" spans="1:1" s="187" customFormat="1">
      <c r="A168" s="193"/>
    </row>
    <row r="169" spans="1:1" s="187" customFormat="1">
      <c r="A169" s="193"/>
    </row>
    <row r="170" spans="1:1" s="187" customFormat="1">
      <c r="A170" s="193"/>
    </row>
    <row r="171" spans="1:1" s="187" customFormat="1">
      <c r="A171" s="193"/>
    </row>
    <row r="172" spans="1:1" s="187" customFormat="1">
      <c r="A172" s="193"/>
    </row>
    <row r="173" spans="1:1" s="187" customFormat="1">
      <c r="A173" s="193"/>
    </row>
    <row r="174" spans="1:1" s="187" customFormat="1">
      <c r="A174" s="193"/>
    </row>
    <row r="175" spans="1:1" s="187" customFormat="1">
      <c r="A175" s="193"/>
    </row>
    <row r="176" spans="1:1" s="187" customFormat="1">
      <c r="A176" s="193"/>
    </row>
    <row r="177" spans="1:1" s="187" customFormat="1">
      <c r="A177" s="193"/>
    </row>
    <row r="178" spans="1:1" s="187" customFormat="1">
      <c r="A178" s="193"/>
    </row>
    <row r="179" spans="1:1" s="187" customFormat="1">
      <c r="A179" s="193"/>
    </row>
    <row r="180" spans="1:1" s="187" customFormat="1">
      <c r="A180" s="193"/>
    </row>
    <row r="181" spans="1:1" s="187" customFormat="1">
      <c r="A181" s="193"/>
    </row>
    <row r="182" spans="1:1" s="187" customFormat="1">
      <c r="A182" s="193"/>
    </row>
    <row r="183" spans="1:1" s="187" customFormat="1">
      <c r="A183" s="193"/>
    </row>
    <row r="184" spans="1:1" s="187" customFormat="1">
      <c r="A184" s="193"/>
    </row>
    <row r="185" spans="1:1" s="187" customFormat="1">
      <c r="A185" s="193"/>
    </row>
    <row r="186" spans="1:1" s="187" customFormat="1">
      <c r="A186" s="193"/>
    </row>
    <row r="187" spans="1:1" s="187" customFormat="1">
      <c r="A187" s="193"/>
    </row>
    <row r="188" spans="1:1" s="187" customFormat="1">
      <c r="A188" s="193"/>
    </row>
    <row r="189" spans="1:1" s="187" customFormat="1">
      <c r="A189" s="193"/>
    </row>
    <row r="190" spans="1:1" s="187" customFormat="1">
      <c r="A190" s="193"/>
    </row>
    <row r="191" spans="1:1" s="187" customFormat="1">
      <c r="A191" s="193"/>
    </row>
    <row r="192" spans="1:1" s="187" customFormat="1">
      <c r="A192" s="193"/>
    </row>
    <row r="193" spans="1:1" s="187" customFormat="1">
      <c r="A193" s="193"/>
    </row>
    <row r="194" spans="1:1" s="187" customFormat="1">
      <c r="A194" s="193"/>
    </row>
    <row r="195" spans="1:1" s="187" customFormat="1">
      <c r="A195" s="193"/>
    </row>
    <row r="196" spans="1:1" s="187" customFormat="1">
      <c r="A196" s="193"/>
    </row>
    <row r="197" spans="1:1" s="187" customFormat="1">
      <c r="A197" s="193"/>
    </row>
    <row r="198" spans="1:1" s="187" customFormat="1">
      <c r="A198" s="193"/>
    </row>
    <row r="199" spans="1:1" s="187" customFormat="1">
      <c r="A199" s="193"/>
    </row>
    <row r="200" spans="1:1" s="187" customFormat="1">
      <c r="A200" s="193"/>
    </row>
    <row r="201" spans="1:1" s="187" customFormat="1">
      <c r="A201" s="193"/>
    </row>
    <row r="202" spans="1:1" s="187" customFormat="1">
      <c r="A202" s="193"/>
    </row>
    <row r="203" spans="1:1" s="187" customFormat="1">
      <c r="A203" s="193"/>
    </row>
    <row r="204" spans="1:1" s="187" customFormat="1">
      <c r="A204" s="193"/>
    </row>
    <row r="205" spans="1:1" s="187" customFormat="1">
      <c r="A205" s="193"/>
    </row>
    <row r="206" spans="1:1" s="187" customFormat="1">
      <c r="A206" s="193"/>
    </row>
    <row r="207" spans="1:1" s="187" customFormat="1">
      <c r="A207" s="193"/>
    </row>
    <row r="208" spans="1:1" s="187" customFormat="1">
      <c r="A208" s="193"/>
    </row>
    <row r="209" spans="1:1" s="187" customFormat="1">
      <c r="A209" s="193"/>
    </row>
    <row r="210" spans="1:1" s="187" customFormat="1">
      <c r="A210" s="193"/>
    </row>
    <row r="211" spans="1:1" s="187" customFormat="1">
      <c r="A211" s="193"/>
    </row>
    <row r="212" spans="1:1" s="187" customFormat="1">
      <c r="A212" s="193"/>
    </row>
    <row r="213" spans="1:1" s="187" customFormat="1">
      <c r="A213" s="193"/>
    </row>
    <row r="214" spans="1:1" s="187" customFormat="1">
      <c r="A214" s="193"/>
    </row>
    <row r="215" spans="1:1" s="187" customFormat="1">
      <c r="A215" s="193"/>
    </row>
    <row r="216" spans="1:1" s="187" customFormat="1">
      <c r="A216" s="193"/>
    </row>
    <row r="217" spans="1:1" s="187" customFormat="1">
      <c r="A217" s="193"/>
    </row>
    <row r="218" spans="1:1" s="187" customFormat="1">
      <c r="A218" s="193"/>
    </row>
    <row r="219" spans="1:1" s="187" customFormat="1">
      <c r="A219" s="193"/>
    </row>
    <row r="220" spans="1:1" s="187" customFormat="1">
      <c r="A220" s="193"/>
    </row>
    <row r="221" spans="1:1" s="187" customFormat="1">
      <c r="A221" s="193"/>
    </row>
    <row r="222" spans="1:1" s="187" customFormat="1">
      <c r="A222" s="193"/>
    </row>
    <row r="223" spans="1:1" s="187" customFormat="1">
      <c r="A223" s="193"/>
    </row>
    <row r="224" spans="1:1" s="187" customFormat="1">
      <c r="A224" s="193"/>
    </row>
    <row r="225" spans="1:1" s="187" customFormat="1">
      <c r="A225" s="193"/>
    </row>
    <row r="226" spans="1:1" s="187" customFormat="1">
      <c r="A226" s="193"/>
    </row>
    <row r="227" spans="1:1" s="187" customFormat="1">
      <c r="A227" s="193"/>
    </row>
    <row r="228" spans="1:1" s="187" customFormat="1">
      <c r="A228" s="193"/>
    </row>
    <row r="229" spans="1:1" s="187" customFormat="1">
      <c r="A229" s="193"/>
    </row>
    <row r="230" spans="1:1" s="187" customFormat="1">
      <c r="A230" s="193"/>
    </row>
    <row r="231" spans="1:1" s="187" customFormat="1">
      <c r="A231" s="193"/>
    </row>
    <row r="232" spans="1:1" s="187" customFormat="1">
      <c r="A232" s="193"/>
    </row>
    <row r="233" spans="1:1" s="187" customFormat="1">
      <c r="A233" s="193"/>
    </row>
    <row r="234" spans="1:1" s="187" customFormat="1">
      <c r="A234" s="193"/>
    </row>
    <row r="235" spans="1:1" s="187" customFormat="1">
      <c r="A235" s="193"/>
    </row>
    <row r="236" spans="1:1" s="187" customFormat="1">
      <c r="A236" s="193"/>
    </row>
    <row r="237" spans="1:1" s="187" customFormat="1">
      <c r="A237" s="193"/>
    </row>
    <row r="238" spans="1:1" s="187" customFormat="1">
      <c r="A238" s="193"/>
    </row>
    <row r="239" spans="1:1" s="187" customFormat="1">
      <c r="A239" s="193"/>
    </row>
    <row r="240" spans="1:1" s="187" customFormat="1">
      <c r="A240" s="193"/>
    </row>
    <row r="241" spans="1:1" s="187" customFormat="1">
      <c r="A241" s="193"/>
    </row>
    <row r="242" spans="1:1" s="187" customFormat="1">
      <c r="A242" s="193"/>
    </row>
    <row r="243" spans="1:1" s="187" customFormat="1">
      <c r="A243" s="193"/>
    </row>
    <row r="244" spans="1:1" s="187" customFormat="1">
      <c r="A244" s="193"/>
    </row>
    <row r="245" spans="1:1" s="187" customFormat="1">
      <c r="A245" s="193"/>
    </row>
    <row r="246" spans="1:1" s="187" customFormat="1">
      <c r="A246" s="193"/>
    </row>
    <row r="247" spans="1:1" s="187" customFormat="1">
      <c r="A247" s="193"/>
    </row>
    <row r="248" spans="1:1" s="187" customFormat="1">
      <c r="A248" s="193"/>
    </row>
    <row r="249" spans="1:1" s="187" customFormat="1">
      <c r="A249" s="193"/>
    </row>
    <row r="250" spans="1:1" s="187" customFormat="1">
      <c r="A250" s="193"/>
    </row>
    <row r="251" spans="1:1" s="187" customFormat="1">
      <c r="A251" s="193"/>
    </row>
    <row r="252" spans="1:1" s="187" customFormat="1">
      <c r="A252" s="193"/>
    </row>
    <row r="253" spans="1:1" s="187" customFormat="1">
      <c r="A253" s="193"/>
    </row>
    <row r="254" spans="1:1" s="187" customFormat="1">
      <c r="A254" s="193"/>
    </row>
    <row r="255" spans="1:1" s="187" customFormat="1">
      <c r="A255" s="193"/>
    </row>
    <row r="256" spans="1:1" s="187" customFormat="1">
      <c r="A256" s="193"/>
    </row>
    <row r="257" spans="1:1" s="187" customFormat="1">
      <c r="A257" s="193"/>
    </row>
    <row r="258" spans="1:1" s="187" customFormat="1">
      <c r="A258" s="193"/>
    </row>
    <row r="259" spans="1:1" s="187" customFormat="1">
      <c r="A259" s="193"/>
    </row>
    <row r="260" spans="1:1" s="187" customFormat="1">
      <c r="A260" s="193"/>
    </row>
    <row r="261" spans="1:1" s="187" customFormat="1">
      <c r="A261" s="193"/>
    </row>
    <row r="262" spans="1:1" s="187" customFormat="1">
      <c r="A262" s="193"/>
    </row>
    <row r="263" spans="1:1" s="187" customFormat="1">
      <c r="A263" s="193"/>
    </row>
    <row r="264" spans="1:1" s="187" customFormat="1">
      <c r="A264" s="193"/>
    </row>
    <row r="265" spans="1:1" s="187" customFormat="1">
      <c r="A265" s="193"/>
    </row>
    <row r="266" spans="1:1" s="187" customFormat="1">
      <c r="A266" s="193"/>
    </row>
    <row r="267" spans="1:1" s="187" customFormat="1">
      <c r="A267" s="193"/>
    </row>
    <row r="268" spans="1:1" s="187" customFormat="1">
      <c r="A268" s="193"/>
    </row>
    <row r="269" spans="1:1" s="187" customFormat="1">
      <c r="A269" s="193"/>
    </row>
    <row r="270" spans="1:1" s="187" customFormat="1">
      <c r="A270" s="193"/>
    </row>
    <row r="271" spans="1:1" s="187" customFormat="1">
      <c r="A271" s="193"/>
    </row>
    <row r="272" spans="1:1" s="187" customFormat="1">
      <c r="A272" s="193"/>
    </row>
    <row r="273" spans="1:1" s="187" customFormat="1">
      <c r="A273" s="193"/>
    </row>
    <row r="274" spans="1:1" s="187" customFormat="1">
      <c r="A274" s="193"/>
    </row>
    <row r="275" spans="1:1" s="187" customFormat="1">
      <c r="A275" s="193"/>
    </row>
    <row r="276" spans="1:1" s="187" customFormat="1">
      <c r="A276" s="193"/>
    </row>
    <row r="277" spans="1:1" s="187" customFormat="1">
      <c r="A277" s="193"/>
    </row>
    <row r="278" spans="1:1" s="187" customFormat="1">
      <c r="A278" s="193"/>
    </row>
    <row r="279" spans="1:1" s="187" customFormat="1">
      <c r="A279" s="193"/>
    </row>
    <row r="280" spans="1:1" s="187" customFormat="1">
      <c r="A280" s="193"/>
    </row>
    <row r="281" spans="1:1" s="187" customFormat="1">
      <c r="A281" s="193"/>
    </row>
    <row r="282" spans="1:1" s="187" customFormat="1">
      <c r="A282" s="193"/>
    </row>
    <row r="283" spans="1:1" s="187" customFormat="1">
      <c r="A283" s="193"/>
    </row>
    <row r="284" spans="1:1" s="187" customFormat="1">
      <c r="A284" s="193"/>
    </row>
    <row r="285" spans="1:1" s="187" customFormat="1">
      <c r="A285" s="193"/>
    </row>
    <row r="286" spans="1:1" s="187" customFormat="1">
      <c r="A286" s="193"/>
    </row>
    <row r="287" spans="1:1" s="187" customFormat="1">
      <c r="A287" s="193"/>
    </row>
    <row r="288" spans="1:1" s="187" customFormat="1">
      <c r="A288" s="193"/>
    </row>
    <row r="289" spans="1:1" s="187" customFormat="1">
      <c r="A289" s="193"/>
    </row>
    <row r="290" spans="1:1" s="187" customFormat="1">
      <c r="A290" s="193"/>
    </row>
    <row r="291" spans="1:1" s="187" customFormat="1">
      <c r="A291" s="193"/>
    </row>
    <row r="292" spans="1:1" s="187" customFormat="1">
      <c r="A292" s="193"/>
    </row>
    <row r="293" spans="1:1" s="187" customFormat="1">
      <c r="A293" s="193"/>
    </row>
    <row r="294" spans="1:1" s="187" customFormat="1">
      <c r="A294" s="193"/>
    </row>
    <row r="295" spans="1:1" s="187" customFormat="1">
      <c r="A295" s="193"/>
    </row>
    <row r="296" spans="1:1" s="187" customFormat="1">
      <c r="A296" s="193"/>
    </row>
    <row r="297" spans="1:1" s="187" customFormat="1">
      <c r="A297" s="193"/>
    </row>
    <row r="298" spans="1:1" s="187" customFormat="1">
      <c r="A298" s="193"/>
    </row>
    <row r="299" spans="1:1" s="187" customFormat="1">
      <c r="A299" s="193"/>
    </row>
    <row r="300" spans="1:1" s="187" customFormat="1">
      <c r="A300" s="193"/>
    </row>
    <row r="301" spans="1:1" s="187" customFormat="1">
      <c r="A301" s="193"/>
    </row>
    <row r="302" spans="1:1" s="187" customFormat="1">
      <c r="A302" s="193"/>
    </row>
    <row r="303" spans="1:1" s="187" customFormat="1">
      <c r="A303" s="193"/>
    </row>
    <row r="304" spans="1:1" s="187" customFormat="1">
      <c r="A304" s="193"/>
    </row>
    <row r="305" spans="1:1" s="187" customFormat="1">
      <c r="A305" s="193"/>
    </row>
    <row r="306" spans="1:1" s="187" customFormat="1">
      <c r="A306" s="193"/>
    </row>
    <row r="307" spans="1:1" s="187" customFormat="1">
      <c r="A307" s="193"/>
    </row>
    <row r="308" spans="1:1" s="187" customFormat="1">
      <c r="A308" s="193"/>
    </row>
    <row r="309" spans="1:1" s="187" customFormat="1">
      <c r="A309" s="193"/>
    </row>
    <row r="310" spans="1:1" s="187" customFormat="1">
      <c r="A310" s="193"/>
    </row>
    <row r="311" spans="1:1" s="187" customFormat="1">
      <c r="A311" s="193"/>
    </row>
    <row r="312" spans="1:1" s="187" customFormat="1">
      <c r="A312" s="193"/>
    </row>
    <row r="313" spans="1:1" s="187" customFormat="1">
      <c r="A313" s="193"/>
    </row>
    <row r="314" spans="1:1" s="187" customFormat="1">
      <c r="A314" s="193"/>
    </row>
    <row r="315" spans="1:1" s="187" customFormat="1">
      <c r="A315" s="193"/>
    </row>
    <row r="316" spans="1:1" s="187" customFormat="1">
      <c r="A316" s="193"/>
    </row>
    <row r="317" spans="1:1" s="187" customFormat="1">
      <c r="A317" s="193"/>
    </row>
    <row r="318" spans="1:1" s="187" customFormat="1">
      <c r="A318" s="193"/>
    </row>
    <row r="319" spans="1:1" s="187" customFormat="1">
      <c r="A319" s="193"/>
    </row>
    <row r="320" spans="1:1" s="187" customFormat="1">
      <c r="A320" s="193"/>
    </row>
    <row r="321" spans="1:1" s="187" customFormat="1">
      <c r="A321" s="193"/>
    </row>
    <row r="322" spans="1:1" s="187" customFormat="1">
      <c r="A322" s="193"/>
    </row>
    <row r="323" spans="1:1" s="187" customFormat="1">
      <c r="A323" s="193"/>
    </row>
    <row r="324" spans="1:1" s="187" customFormat="1">
      <c r="A324" s="193"/>
    </row>
    <row r="325" spans="1:1" s="187" customFormat="1">
      <c r="A325" s="193"/>
    </row>
    <row r="326" spans="1:1" s="187" customFormat="1">
      <c r="A326" s="193"/>
    </row>
    <row r="327" spans="1:1" s="187" customFormat="1">
      <c r="A327" s="193"/>
    </row>
    <row r="328" spans="1:1" s="187" customFormat="1">
      <c r="A328" s="193"/>
    </row>
    <row r="329" spans="1:1" s="187" customFormat="1">
      <c r="A329" s="193"/>
    </row>
    <row r="330" spans="1:1" s="187" customFormat="1">
      <c r="A330" s="193"/>
    </row>
    <row r="331" spans="1:1" s="187" customFormat="1">
      <c r="A331" s="193"/>
    </row>
    <row r="332" spans="1:1" s="187" customFormat="1">
      <c r="A332" s="193"/>
    </row>
    <row r="333" spans="1:1" s="187" customFormat="1">
      <c r="A333" s="193"/>
    </row>
    <row r="334" spans="1:1" s="187" customFormat="1">
      <c r="A334" s="193"/>
    </row>
    <row r="335" spans="1:1" s="187" customFormat="1">
      <c r="A335" s="193"/>
    </row>
    <row r="336" spans="1:1" s="187" customFormat="1">
      <c r="A336" s="193"/>
    </row>
    <row r="337" spans="1:1" s="187" customFormat="1">
      <c r="A337" s="193"/>
    </row>
    <row r="338" spans="1:1" s="187" customFormat="1">
      <c r="A338" s="193"/>
    </row>
    <row r="339" spans="1:1" s="187" customFormat="1">
      <c r="A339" s="193"/>
    </row>
    <row r="340" spans="1:1" s="187" customFormat="1">
      <c r="A340" s="193"/>
    </row>
    <row r="341" spans="1:1" s="187" customFormat="1">
      <c r="A341" s="193"/>
    </row>
    <row r="342" spans="1:1" s="187" customFormat="1">
      <c r="A342" s="193"/>
    </row>
    <row r="343" spans="1:1" s="187" customFormat="1">
      <c r="A343" s="193"/>
    </row>
    <row r="344" spans="1:1" s="187" customFormat="1">
      <c r="A344" s="193"/>
    </row>
    <row r="345" spans="1:1" s="187" customFormat="1">
      <c r="A345" s="193"/>
    </row>
    <row r="346" spans="1:1" s="187" customFormat="1">
      <c r="A346" s="193"/>
    </row>
    <row r="347" spans="1:1" s="187" customFormat="1">
      <c r="A347" s="193"/>
    </row>
    <row r="348" spans="1:1" s="187" customFormat="1">
      <c r="A348" s="193"/>
    </row>
    <row r="349" spans="1:1" s="187" customFormat="1">
      <c r="A349" s="193"/>
    </row>
    <row r="350" spans="1:1" s="187" customFormat="1">
      <c r="A350" s="193"/>
    </row>
    <row r="351" spans="1:1" s="187" customFormat="1">
      <c r="A351" s="193"/>
    </row>
    <row r="352" spans="1:1" s="187" customFormat="1">
      <c r="A352" s="193"/>
    </row>
    <row r="353" spans="1:1" s="187" customFormat="1">
      <c r="A353" s="193"/>
    </row>
    <row r="354" spans="1:1" s="187" customFormat="1">
      <c r="A354" s="193"/>
    </row>
    <row r="355" spans="1:1" s="187" customFormat="1">
      <c r="A355" s="193"/>
    </row>
    <row r="356" spans="1:1" s="187" customFormat="1">
      <c r="A356" s="193"/>
    </row>
    <row r="357" spans="1:1" s="187" customFormat="1">
      <c r="A357" s="193"/>
    </row>
    <row r="358" spans="1:1" s="187" customFormat="1">
      <c r="A358" s="193"/>
    </row>
    <row r="359" spans="1:1" s="187" customFormat="1">
      <c r="A359" s="193"/>
    </row>
    <row r="360" spans="1:1" s="187" customFormat="1">
      <c r="A360" s="193"/>
    </row>
    <row r="361" spans="1:1" s="187" customFormat="1">
      <c r="A361" s="193"/>
    </row>
    <row r="362" spans="1:1" s="187" customFormat="1">
      <c r="A362" s="193"/>
    </row>
    <row r="363" spans="1:1" s="187" customFormat="1">
      <c r="A363" s="193"/>
    </row>
    <row r="364" spans="1:1" s="187" customFormat="1">
      <c r="A364" s="193"/>
    </row>
    <row r="365" spans="1:1" s="187" customFormat="1">
      <c r="A365" s="193"/>
    </row>
    <row r="366" spans="1:1" s="187" customFormat="1">
      <c r="A366" s="193"/>
    </row>
    <row r="367" spans="1:1" s="187" customFormat="1">
      <c r="A367" s="193"/>
    </row>
    <row r="368" spans="1:1" s="187" customFormat="1">
      <c r="A368" s="193"/>
    </row>
    <row r="369" spans="1:1" s="187" customFormat="1">
      <c r="A369" s="193"/>
    </row>
    <row r="370" spans="1:1" s="187" customFormat="1">
      <c r="A370" s="193"/>
    </row>
    <row r="371" spans="1:1" s="187" customFormat="1">
      <c r="A371" s="193"/>
    </row>
    <row r="372" spans="1:1" s="187" customFormat="1">
      <c r="A372" s="193"/>
    </row>
    <row r="373" spans="1:1" s="187" customFormat="1">
      <c r="A373" s="193"/>
    </row>
    <row r="374" spans="1:1" s="187" customFormat="1">
      <c r="A374" s="193"/>
    </row>
    <row r="375" spans="1:1" s="187" customFormat="1">
      <c r="A375" s="193"/>
    </row>
    <row r="376" spans="1:1" s="187" customFormat="1">
      <c r="A376" s="193"/>
    </row>
    <row r="377" spans="1:1" s="187" customFormat="1">
      <c r="A377" s="193"/>
    </row>
    <row r="378" spans="1:1" s="187" customFormat="1">
      <c r="A378" s="193"/>
    </row>
    <row r="379" spans="1:1" s="187" customFormat="1">
      <c r="A379" s="193"/>
    </row>
    <row r="380" spans="1:1" s="187" customFormat="1">
      <c r="A380" s="193"/>
    </row>
    <row r="381" spans="1:1" s="187" customFormat="1">
      <c r="A381" s="193"/>
    </row>
    <row r="382" spans="1:1" s="187" customFormat="1">
      <c r="A382" s="193"/>
    </row>
    <row r="383" spans="1:1" s="187" customFormat="1">
      <c r="A383" s="193"/>
    </row>
    <row r="384" spans="1:1" s="187" customFormat="1">
      <c r="A384" s="193"/>
    </row>
    <row r="385" spans="1:1" s="187" customFormat="1">
      <c r="A385" s="193"/>
    </row>
    <row r="386" spans="1:1" s="187" customFormat="1">
      <c r="A386" s="193"/>
    </row>
    <row r="387" spans="1:1" s="187" customFormat="1">
      <c r="A387" s="193"/>
    </row>
    <row r="388" spans="1:1" s="187" customFormat="1">
      <c r="A388" s="193"/>
    </row>
    <row r="389" spans="1:1" s="187" customFormat="1">
      <c r="A389" s="193"/>
    </row>
    <row r="390" spans="1:1" s="187" customFormat="1">
      <c r="A390" s="193"/>
    </row>
    <row r="391" spans="1:1" s="187" customFormat="1">
      <c r="A391" s="193"/>
    </row>
    <row r="392" spans="1:1" s="187" customFormat="1">
      <c r="A392" s="193"/>
    </row>
    <row r="393" spans="1:1" s="187" customFormat="1">
      <c r="A393" s="193"/>
    </row>
    <row r="394" spans="1:1" s="187" customFormat="1">
      <c r="A394" s="193"/>
    </row>
    <row r="395" spans="1:1" s="187" customFormat="1">
      <c r="A395" s="193"/>
    </row>
    <row r="396" spans="1:1" s="187" customFormat="1">
      <c r="A396" s="193"/>
    </row>
    <row r="397" spans="1:1" s="187" customFormat="1">
      <c r="A397" s="193"/>
    </row>
    <row r="398" spans="1:1" s="187" customFormat="1">
      <c r="A398" s="193"/>
    </row>
    <row r="399" spans="1:1" s="187" customFormat="1">
      <c r="A399" s="193"/>
    </row>
    <row r="400" spans="1:1" s="187" customFormat="1">
      <c r="A400" s="193"/>
    </row>
    <row r="401" spans="1:1" s="187" customFormat="1">
      <c r="A401" s="193"/>
    </row>
    <row r="402" spans="1:1" s="187" customFormat="1">
      <c r="A402" s="193"/>
    </row>
    <row r="403" spans="1:1" s="187" customFormat="1">
      <c r="A403" s="193"/>
    </row>
    <row r="404" spans="1:1" s="187" customFormat="1">
      <c r="A404" s="193"/>
    </row>
    <row r="405" spans="1:1" s="187" customFormat="1">
      <c r="A405" s="193"/>
    </row>
    <row r="406" spans="1:1" s="187" customFormat="1">
      <c r="A406" s="193"/>
    </row>
    <row r="407" spans="1:1" s="187" customFormat="1">
      <c r="A407" s="193"/>
    </row>
    <row r="408" spans="1:1" s="187" customFormat="1">
      <c r="A408" s="193"/>
    </row>
    <row r="409" spans="1:1" s="187" customFormat="1">
      <c r="A409" s="193"/>
    </row>
    <row r="410" spans="1:1" s="187" customFormat="1">
      <c r="A410" s="193"/>
    </row>
    <row r="411" spans="1:1" s="187" customFormat="1">
      <c r="A411" s="193"/>
    </row>
    <row r="412" spans="1:1" s="187" customFormat="1">
      <c r="A412" s="193"/>
    </row>
    <row r="413" spans="1:1" s="187" customFormat="1">
      <c r="A413" s="193"/>
    </row>
    <row r="414" spans="1:1" s="187" customFormat="1">
      <c r="A414" s="193"/>
    </row>
    <row r="415" spans="1:1" s="187" customFormat="1">
      <c r="A415" s="193"/>
    </row>
    <row r="416" spans="1:1" s="187" customFormat="1">
      <c r="A416" s="193"/>
    </row>
    <row r="417" spans="1:1" s="187" customFormat="1">
      <c r="A417" s="193"/>
    </row>
    <row r="418" spans="1:1" s="187" customFormat="1">
      <c r="A418" s="193"/>
    </row>
    <row r="419" spans="1:1" s="187" customFormat="1">
      <c r="A419" s="193"/>
    </row>
    <row r="420" spans="1:1" s="187" customFormat="1">
      <c r="A420" s="193"/>
    </row>
    <row r="421" spans="1:1" s="187" customFormat="1">
      <c r="A421" s="193"/>
    </row>
    <row r="422" spans="1:1" s="187" customFormat="1">
      <c r="A422" s="193"/>
    </row>
    <row r="423" spans="1:1" s="187" customFormat="1">
      <c r="A423" s="193"/>
    </row>
    <row r="424" spans="1:1" s="187" customFormat="1">
      <c r="A424" s="193"/>
    </row>
    <row r="425" spans="1:1" s="187" customFormat="1">
      <c r="A425" s="193"/>
    </row>
    <row r="426" spans="1:1" s="187" customFormat="1">
      <c r="A426" s="193"/>
    </row>
    <row r="427" spans="1:1" s="187" customFormat="1">
      <c r="A427" s="193"/>
    </row>
    <row r="428" spans="1:1" s="187" customFormat="1">
      <c r="A428" s="193"/>
    </row>
    <row r="429" spans="1:1" s="187" customFormat="1">
      <c r="A429" s="193"/>
    </row>
    <row r="430" spans="1:1" s="187" customFormat="1">
      <c r="A430" s="193"/>
    </row>
    <row r="431" spans="1:1" s="187" customFormat="1">
      <c r="A431" s="193"/>
    </row>
    <row r="432" spans="1:1" s="187" customFormat="1">
      <c r="A432" s="193"/>
    </row>
    <row r="433" spans="1:1" s="187" customFormat="1">
      <c r="A433" s="193"/>
    </row>
    <row r="434" spans="1:1" s="187" customFormat="1">
      <c r="A434" s="193"/>
    </row>
    <row r="435" spans="1:1" s="187" customFormat="1">
      <c r="A435" s="193"/>
    </row>
    <row r="436" spans="1:1" s="187" customFormat="1">
      <c r="A436" s="193"/>
    </row>
    <row r="437" spans="1:1" s="187" customFormat="1">
      <c r="A437" s="193"/>
    </row>
    <row r="438" spans="1:1" s="187" customFormat="1">
      <c r="A438" s="193"/>
    </row>
    <row r="439" spans="1:1" s="187" customFormat="1">
      <c r="A439" s="193"/>
    </row>
    <row r="440" spans="1:1" s="187" customFormat="1">
      <c r="A440" s="193"/>
    </row>
    <row r="441" spans="1:1" s="187" customFormat="1">
      <c r="A441" s="193"/>
    </row>
    <row r="442" spans="1:1" s="187" customFormat="1">
      <c r="A442" s="193"/>
    </row>
    <row r="443" spans="1:1" s="187" customFormat="1">
      <c r="A443" s="193"/>
    </row>
    <row r="444" spans="1:1" s="187" customFormat="1">
      <c r="A444" s="193"/>
    </row>
    <row r="445" spans="1:1" s="187" customFormat="1">
      <c r="A445" s="193"/>
    </row>
    <row r="446" spans="1:1" s="187" customFormat="1">
      <c r="A446" s="193"/>
    </row>
    <row r="447" spans="1:1" s="187" customFormat="1">
      <c r="A447" s="193"/>
    </row>
    <row r="448" spans="1:1" s="187" customFormat="1">
      <c r="A448" s="193"/>
    </row>
    <row r="449" spans="1:1" s="187" customFormat="1">
      <c r="A449" s="193"/>
    </row>
    <row r="450" spans="1:1" s="187" customFormat="1">
      <c r="A450" s="193"/>
    </row>
    <row r="451" spans="1:1" s="187" customFormat="1">
      <c r="A451" s="193"/>
    </row>
    <row r="452" spans="1:1" s="187" customFormat="1">
      <c r="A452" s="193"/>
    </row>
    <row r="453" spans="1:1" s="187" customFormat="1">
      <c r="A453" s="193"/>
    </row>
    <row r="454" spans="1:1" s="187" customFormat="1">
      <c r="A454" s="193"/>
    </row>
    <row r="455" spans="1:1" s="187" customFormat="1">
      <c r="A455" s="193"/>
    </row>
    <row r="456" spans="1:1" s="187" customFormat="1">
      <c r="A456" s="193"/>
    </row>
    <row r="457" spans="1:1" s="187" customFormat="1">
      <c r="A457" s="193"/>
    </row>
    <row r="458" spans="1:1" s="187" customFormat="1">
      <c r="A458" s="193"/>
    </row>
    <row r="459" spans="1:1" s="187" customFormat="1">
      <c r="A459" s="193"/>
    </row>
    <row r="460" spans="1:1" s="187" customFormat="1">
      <c r="A460" s="193"/>
    </row>
    <row r="461" spans="1:1" s="187" customFormat="1">
      <c r="A461" s="193"/>
    </row>
    <row r="462" spans="1:1" s="187" customFormat="1">
      <c r="A462" s="193"/>
    </row>
    <row r="463" spans="1:1" s="187" customFormat="1">
      <c r="A463" s="193"/>
    </row>
    <row r="464" spans="1:1" s="187" customFormat="1">
      <c r="A464" s="193"/>
    </row>
    <row r="465" spans="1:1" s="187" customFormat="1">
      <c r="A465" s="193"/>
    </row>
    <row r="466" spans="1:1" s="187" customFormat="1">
      <c r="A466" s="193"/>
    </row>
    <row r="467" spans="1:1" s="187" customFormat="1">
      <c r="A467" s="193"/>
    </row>
    <row r="468" spans="1:1" s="187" customFormat="1">
      <c r="A468" s="193"/>
    </row>
    <row r="469" spans="1:1" s="187" customFormat="1">
      <c r="A469" s="193"/>
    </row>
    <row r="470" spans="1:1" s="187" customFormat="1">
      <c r="A470" s="193"/>
    </row>
    <row r="471" spans="1:1" s="187" customFormat="1">
      <c r="A471" s="193"/>
    </row>
    <row r="472" spans="1:1" s="187" customFormat="1">
      <c r="A472" s="193"/>
    </row>
    <row r="473" spans="1:1" s="187" customFormat="1">
      <c r="A473" s="193"/>
    </row>
    <row r="474" spans="1:1" s="187" customFormat="1">
      <c r="A474" s="193"/>
    </row>
    <row r="475" spans="1:1" s="187" customFormat="1">
      <c r="A475" s="193"/>
    </row>
    <row r="476" spans="1:1" s="187" customFormat="1">
      <c r="A476" s="193"/>
    </row>
    <row r="477" spans="1:1" s="187" customFormat="1">
      <c r="A477" s="193"/>
    </row>
    <row r="478" spans="1:1" s="187" customFormat="1">
      <c r="A478" s="193"/>
    </row>
    <row r="479" spans="1:1" s="187" customFormat="1">
      <c r="A479" s="193"/>
    </row>
    <row r="480" spans="1:1" s="187" customFormat="1">
      <c r="A480" s="193"/>
    </row>
    <row r="481" spans="1:1" s="187" customFormat="1">
      <c r="A481" s="193"/>
    </row>
    <row r="482" spans="1:1" s="187" customFormat="1">
      <c r="A482" s="193"/>
    </row>
    <row r="483" spans="1:1" s="187" customFormat="1">
      <c r="A483" s="193"/>
    </row>
    <row r="484" spans="1:1" s="187" customFormat="1">
      <c r="A484" s="193"/>
    </row>
    <row r="485" spans="1:1" s="187" customFormat="1">
      <c r="A485" s="193"/>
    </row>
    <row r="486" spans="1:1" s="187" customFormat="1">
      <c r="A486" s="193"/>
    </row>
    <row r="487" spans="1:1" s="187" customFormat="1">
      <c r="A487" s="193"/>
    </row>
    <row r="488" spans="1:1" s="187" customFormat="1">
      <c r="A488" s="193"/>
    </row>
    <row r="489" spans="1:1" s="187" customFormat="1">
      <c r="A489" s="193"/>
    </row>
    <row r="490" spans="1:1" s="187" customFormat="1">
      <c r="A490" s="193"/>
    </row>
    <row r="491" spans="1:1" s="187" customFormat="1">
      <c r="A491" s="193"/>
    </row>
    <row r="492" spans="1:1" s="187" customFormat="1">
      <c r="A492" s="193"/>
    </row>
    <row r="493" spans="1:1" s="187" customFormat="1">
      <c r="A493" s="193"/>
    </row>
    <row r="494" spans="1:1" s="187" customFormat="1">
      <c r="A494" s="193"/>
    </row>
    <row r="495" spans="1:1" s="187" customFormat="1">
      <c r="A495" s="193"/>
    </row>
    <row r="496" spans="1:1" s="187" customFormat="1">
      <c r="A496" s="193"/>
    </row>
    <row r="497" spans="1:1" s="187" customFormat="1">
      <c r="A497" s="193"/>
    </row>
    <row r="498" spans="1:1" s="187" customFormat="1">
      <c r="A498" s="193"/>
    </row>
    <row r="499" spans="1:1" s="187" customFormat="1">
      <c r="A499" s="193"/>
    </row>
    <row r="500" spans="1:1" s="187" customFormat="1">
      <c r="A500" s="193"/>
    </row>
    <row r="501" spans="1:1" s="187" customFormat="1">
      <c r="A501" s="193"/>
    </row>
    <row r="502" spans="1:1" s="187" customFormat="1">
      <c r="A502" s="193"/>
    </row>
    <row r="503" spans="1:1" s="187" customFormat="1">
      <c r="A503" s="193"/>
    </row>
    <row r="504" spans="1:1" s="187" customFormat="1">
      <c r="A504" s="193"/>
    </row>
    <row r="505" spans="1:1" s="187" customFormat="1">
      <c r="A505" s="193"/>
    </row>
    <row r="506" spans="1:1" s="187" customFormat="1">
      <c r="A506" s="193"/>
    </row>
    <row r="507" spans="1:1" s="187" customFormat="1">
      <c r="A507" s="193"/>
    </row>
    <row r="508" spans="1:1" s="187" customFormat="1">
      <c r="A508" s="193"/>
    </row>
    <row r="509" spans="1:1" s="187" customFormat="1">
      <c r="A509" s="193"/>
    </row>
    <row r="510" spans="1:1" s="187" customFormat="1">
      <c r="A510" s="193"/>
    </row>
    <row r="511" spans="1:1" s="187" customFormat="1">
      <c r="A511" s="193"/>
    </row>
    <row r="512" spans="1:1" s="187" customFormat="1">
      <c r="A512" s="193"/>
    </row>
    <row r="513" spans="1:1" s="187" customFormat="1">
      <c r="A513" s="193"/>
    </row>
    <row r="514" spans="1:1" s="187" customFormat="1">
      <c r="A514" s="193"/>
    </row>
    <row r="515" spans="1:1" s="187" customFormat="1">
      <c r="A515" s="193"/>
    </row>
    <row r="516" spans="1:1" s="187" customFormat="1">
      <c r="A516" s="193"/>
    </row>
    <row r="517" spans="1:1" s="187" customFormat="1">
      <c r="A517" s="193"/>
    </row>
    <row r="518" spans="1:1" s="187" customFormat="1">
      <c r="A518" s="193"/>
    </row>
    <row r="519" spans="1:1" s="187" customFormat="1">
      <c r="A519" s="193"/>
    </row>
    <row r="520" spans="1:1" s="187" customFormat="1">
      <c r="A520" s="193"/>
    </row>
    <row r="521" spans="1:1" s="187" customFormat="1">
      <c r="A521" s="193"/>
    </row>
    <row r="522" spans="1:1" s="187" customFormat="1">
      <c r="A522" s="193"/>
    </row>
    <row r="523" spans="1:1" s="187" customFormat="1">
      <c r="A523" s="193"/>
    </row>
    <row r="524" spans="1:1" s="187" customFormat="1">
      <c r="A524" s="193"/>
    </row>
    <row r="525" spans="1:1" s="187" customFormat="1">
      <c r="A525" s="193"/>
    </row>
    <row r="526" spans="1:1" s="187" customFormat="1">
      <c r="A526" s="193"/>
    </row>
    <row r="527" spans="1:1" s="187" customFormat="1">
      <c r="A527" s="193"/>
    </row>
    <row r="528" spans="1:1" s="187" customFormat="1">
      <c r="A528" s="193"/>
    </row>
    <row r="529" spans="1:1" s="187" customFormat="1">
      <c r="A529" s="193"/>
    </row>
    <row r="530" spans="1:1" s="187" customFormat="1">
      <c r="A530" s="193"/>
    </row>
    <row r="531" spans="1:1" s="187" customFormat="1">
      <c r="A531" s="193"/>
    </row>
    <row r="532" spans="1:1" s="187" customFormat="1">
      <c r="A532" s="193"/>
    </row>
    <row r="533" spans="1:1" s="187" customFormat="1">
      <c r="A533" s="193"/>
    </row>
    <row r="534" spans="1:1" s="187" customFormat="1">
      <c r="A534" s="193"/>
    </row>
    <row r="535" spans="1:1" s="187" customFormat="1">
      <c r="A535" s="193"/>
    </row>
    <row r="536" spans="1:1" s="187" customFormat="1">
      <c r="A536" s="193"/>
    </row>
    <row r="537" spans="1:1" s="187" customFormat="1">
      <c r="A537" s="193"/>
    </row>
    <row r="538" spans="1:1" s="187" customFormat="1">
      <c r="A538" s="193"/>
    </row>
    <row r="539" spans="1:1" s="187" customFormat="1">
      <c r="A539" s="193"/>
    </row>
    <row r="540" spans="1:1" s="187" customFormat="1">
      <c r="A540" s="193"/>
    </row>
    <row r="541" spans="1:1" s="187" customFormat="1">
      <c r="A541" s="193"/>
    </row>
    <row r="542" spans="1:1" s="187" customFormat="1">
      <c r="A542" s="193"/>
    </row>
    <row r="543" spans="1:1" s="187" customFormat="1">
      <c r="A543" s="193"/>
    </row>
    <row r="544" spans="1:1" s="187" customFormat="1">
      <c r="A544" s="193"/>
    </row>
    <row r="545" spans="1:1" s="187" customFormat="1">
      <c r="A545" s="193"/>
    </row>
    <row r="546" spans="1:1" s="187" customFormat="1">
      <c r="A546" s="193"/>
    </row>
    <row r="547" spans="1:1" s="187" customFormat="1">
      <c r="A547" s="193"/>
    </row>
    <row r="548" spans="1:1" s="187" customFormat="1">
      <c r="A548" s="193"/>
    </row>
    <row r="549" spans="1:1" s="187" customFormat="1">
      <c r="A549" s="193"/>
    </row>
    <row r="550" spans="1:1" s="187" customFormat="1">
      <c r="A550" s="193"/>
    </row>
    <row r="551" spans="1:1" s="187" customFormat="1">
      <c r="A551" s="193"/>
    </row>
    <row r="552" spans="1:1" s="187" customFormat="1">
      <c r="A552" s="193"/>
    </row>
    <row r="553" spans="1:1" s="187" customFormat="1">
      <c r="A553" s="193"/>
    </row>
    <row r="554" spans="1:1" s="187" customFormat="1">
      <c r="A554" s="193"/>
    </row>
    <row r="555" spans="1:1" s="187" customFormat="1">
      <c r="A555" s="193"/>
    </row>
    <row r="556" spans="1:1" s="187" customFormat="1">
      <c r="A556" s="193"/>
    </row>
    <row r="557" spans="1:1" s="187" customFormat="1">
      <c r="A557" s="193"/>
    </row>
    <row r="558" spans="1:1" s="187" customFormat="1">
      <c r="A558" s="193"/>
    </row>
    <row r="559" spans="1:1" s="187" customFormat="1">
      <c r="A559" s="193"/>
    </row>
    <row r="560" spans="1:1" s="187" customFormat="1">
      <c r="A560" s="193"/>
    </row>
    <row r="561" spans="1:1" s="187" customFormat="1">
      <c r="A561" s="193"/>
    </row>
    <row r="562" spans="1:1" s="187" customFormat="1">
      <c r="A562" s="193"/>
    </row>
    <row r="563" spans="1:1" s="187" customFormat="1">
      <c r="A563" s="193"/>
    </row>
    <row r="564" spans="1:1" s="187" customFormat="1">
      <c r="A564" s="193"/>
    </row>
    <row r="565" spans="1:1" s="187" customFormat="1">
      <c r="A565" s="193"/>
    </row>
    <row r="566" spans="1:1" s="187" customFormat="1">
      <c r="A566" s="193"/>
    </row>
    <row r="567" spans="1:1" s="187" customFormat="1">
      <c r="A567" s="193"/>
    </row>
    <row r="568" spans="1:1" s="187" customFormat="1">
      <c r="A568" s="193"/>
    </row>
    <row r="569" spans="1:1" s="187" customFormat="1">
      <c r="A569" s="193"/>
    </row>
    <row r="570" spans="1:1" s="187" customFormat="1">
      <c r="A570" s="193"/>
    </row>
    <row r="571" spans="1:1" s="187" customFormat="1">
      <c r="A571" s="193"/>
    </row>
    <row r="572" spans="1:1" s="187" customFormat="1">
      <c r="A572" s="193"/>
    </row>
    <row r="573" spans="1:1" s="187" customFormat="1">
      <c r="A573" s="193"/>
    </row>
    <row r="574" spans="1:1" s="187" customFormat="1">
      <c r="A574" s="193"/>
    </row>
    <row r="575" spans="1:1" s="187" customFormat="1">
      <c r="A575" s="193"/>
    </row>
    <row r="576" spans="1:1" s="187" customFormat="1">
      <c r="A576" s="193"/>
    </row>
    <row r="577" spans="1:1" s="187" customFormat="1">
      <c r="A577" s="193"/>
    </row>
    <row r="578" spans="1:1" s="187" customFormat="1">
      <c r="A578" s="193"/>
    </row>
    <row r="579" spans="1:1" s="187" customFormat="1">
      <c r="A579" s="193"/>
    </row>
    <row r="580" spans="1:1" s="187" customFormat="1">
      <c r="A580" s="193"/>
    </row>
    <row r="581" spans="1:1" s="187" customFormat="1">
      <c r="A581" s="193"/>
    </row>
    <row r="582" spans="1:1" s="187" customFormat="1">
      <c r="A582" s="193"/>
    </row>
    <row r="583" spans="1:1" s="187" customFormat="1">
      <c r="A583" s="193"/>
    </row>
    <row r="584" spans="1:1" s="187" customFormat="1">
      <c r="A584" s="193"/>
    </row>
    <row r="585" spans="1:1" s="187" customFormat="1">
      <c r="A585" s="193"/>
    </row>
    <row r="586" spans="1:1" s="187" customFormat="1">
      <c r="A586" s="193"/>
    </row>
    <row r="587" spans="1:1" s="187" customFormat="1">
      <c r="A587" s="193"/>
    </row>
    <row r="588" spans="1:1" s="187" customFormat="1">
      <c r="A588" s="193"/>
    </row>
    <row r="589" spans="1:1" s="187" customFormat="1">
      <c r="A589" s="193"/>
    </row>
    <row r="590" spans="1:1" s="187" customFormat="1">
      <c r="A590" s="193"/>
    </row>
    <row r="591" spans="1:1" s="187" customFormat="1">
      <c r="A591" s="193"/>
    </row>
    <row r="592" spans="1:1" s="187" customFormat="1">
      <c r="A592" s="193"/>
    </row>
    <row r="593" spans="1:1" s="187" customFormat="1">
      <c r="A593" s="193"/>
    </row>
    <row r="594" spans="1:1" s="187" customFormat="1">
      <c r="A594" s="193"/>
    </row>
    <row r="595" spans="1:1" s="187" customFormat="1">
      <c r="A595" s="193"/>
    </row>
    <row r="596" spans="1:1" s="187" customFormat="1">
      <c r="A596" s="193"/>
    </row>
    <row r="597" spans="1:1" s="187" customFormat="1">
      <c r="A597" s="193"/>
    </row>
    <row r="598" spans="1:1" s="187" customFormat="1">
      <c r="A598" s="193"/>
    </row>
    <row r="599" spans="1:1" s="187" customFormat="1">
      <c r="A599" s="193"/>
    </row>
    <row r="600" spans="1:1" s="187" customFormat="1">
      <c r="A600" s="193"/>
    </row>
    <row r="601" spans="1:1" s="187" customFormat="1">
      <c r="A601" s="193"/>
    </row>
    <row r="602" spans="1:1" s="187" customFormat="1">
      <c r="A602" s="193"/>
    </row>
    <row r="603" spans="1:1" s="187" customFormat="1">
      <c r="A603" s="193"/>
    </row>
    <row r="604" spans="1:1" s="187" customFormat="1">
      <c r="A604" s="193"/>
    </row>
    <row r="605" spans="1:1" s="187" customFormat="1">
      <c r="A605" s="193"/>
    </row>
    <row r="606" spans="1:1" s="187" customFormat="1">
      <c r="A606" s="193"/>
    </row>
    <row r="607" spans="1:1" s="187" customFormat="1">
      <c r="A607" s="193"/>
    </row>
    <row r="608" spans="1:1" s="187" customFormat="1">
      <c r="A608" s="193"/>
    </row>
    <row r="609" spans="1:1" s="187" customFormat="1">
      <c r="A609" s="193"/>
    </row>
    <row r="610" spans="1:1" s="187" customFormat="1">
      <c r="A610" s="193"/>
    </row>
    <row r="611" spans="1:1" s="187" customFormat="1">
      <c r="A611" s="193"/>
    </row>
    <row r="612" spans="1:1" s="187" customFormat="1">
      <c r="A612" s="193"/>
    </row>
    <row r="613" spans="1:1" s="187" customFormat="1">
      <c r="A613" s="193"/>
    </row>
    <row r="614" spans="1:1" s="187" customFormat="1">
      <c r="A614" s="193"/>
    </row>
    <row r="615" spans="1:1" s="187" customFormat="1">
      <c r="A615" s="193"/>
    </row>
    <row r="616" spans="1:1" s="187" customFormat="1">
      <c r="A616" s="193"/>
    </row>
    <row r="617" spans="1:1" s="187" customFormat="1">
      <c r="A617" s="193"/>
    </row>
    <row r="618" spans="1:1" s="187" customFormat="1">
      <c r="A618" s="193"/>
    </row>
    <row r="619" spans="1:1" s="187" customFormat="1">
      <c r="A619" s="193"/>
    </row>
    <row r="620" spans="1:1" s="187" customFormat="1">
      <c r="A620" s="193"/>
    </row>
    <row r="621" spans="1:1" s="187" customFormat="1">
      <c r="A621" s="193"/>
    </row>
    <row r="622" spans="1:1" s="187" customFormat="1">
      <c r="A622" s="193"/>
    </row>
    <row r="623" spans="1:1" s="187" customFormat="1">
      <c r="A623" s="193"/>
    </row>
    <row r="624" spans="1:1" s="187" customFormat="1">
      <c r="A624" s="193"/>
    </row>
    <row r="625" spans="1:1" s="187" customFormat="1">
      <c r="A625" s="193"/>
    </row>
    <row r="626" spans="1:1" s="187" customFormat="1">
      <c r="A626" s="193"/>
    </row>
    <row r="627" spans="1:1" s="187" customFormat="1">
      <c r="A627" s="193"/>
    </row>
    <row r="628" spans="1:1" s="187" customFormat="1">
      <c r="A628" s="193"/>
    </row>
    <row r="629" spans="1:1" s="187" customFormat="1">
      <c r="A629" s="193"/>
    </row>
    <row r="630" spans="1:1" s="187" customFormat="1">
      <c r="A630" s="193"/>
    </row>
    <row r="631" spans="1:1" s="187" customFormat="1">
      <c r="A631" s="193"/>
    </row>
    <row r="632" spans="1:1" s="187" customFormat="1">
      <c r="A632" s="193"/>
    </row>
    <row r="633" spans="1:1" s="187" customFormat="1">
      <c r="A633" s="193"/>
    </row>
    <row r="634" spans="1:1" s="187" customFormat="1">
      <c r="A634" s="193"/>
    </row>
    <row r="635" spans="1:1" s="187" customFormat="1">
      <c r="A635" s="193"/>
    </row>
    <row r="636" spans="1:1" s="187" customFormat="1">
      <c r="A636" s="19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Sheet7">
    <tabColor rgb="FFFFFF00"/>
  </sheetPr>
  <dimension ref="A1:O44"/>
  <sheetViews>
    <sheetView showGridLines="0" topLeftCell="B1" zoomScale="110" zoomScaleNormal="110" workbookViewId="0">
      <selection activeCell="H3" sqref="H3"/>
    </sheetView>
  </sheetViews>
  <sheetFormatPr defaultRowHeight="12.75" outlineLevelRow="1" outlineLevelCol="1"/>
  <cols>
    <col min="1" max="1" width="20.7109375" style="36" hidden="1" customWidth="1" outlineLevel="1"/>
    <col min="2" max="2" width="6.42578125" style="65" customWidth="1" collapsed="1"/>
    <col min="3" max="3" width="36.7109375" style="36" customWidth="1"/>
    <col min="4" max="8" width="11.42578125" style="36" customWidth="1"/>
    <col min="9" max="9" width="27.5703125" style="36" hidden="1" customWidth="1" outlineLevel="1"/>
    <col min="10" max="10" width="4.85546875" style="36" customWidth="1" collapsed="1"/>
    <col min="11" max="14" width="8.7109375" style="36" hidden="1" customWidth="1" outlineLevel="1"/>
    <col min="15" max="15" width="4.85546875" style="36" customWidth="1" collapsed="1"/>
    <col min="16" max="16" width="9.140625" style="36" customWidth="1"/>
    <col min="17" max="16384" width="9.140625" style="36"/>
  </cols>
  <sheetData>
    <row r="1" spans="1:15" s="93" customFormat="1">
      <c r="B1" s="42"/>
      <c r="C1" s="94"/>
      <c r="D1" s="95">
        <v>2006</v>
      </c>
      <c r="E1" s="95">
        <v>2007</v>
      </c>
      <c r="F1" s="95">
        <v>2008</v>
      </c>
      <c r="G1" s="95">
        <v>2009</v>
      </c>
      <c r="H1" s="95">
        <v>2010</v>
      </c>
      <c r="K1" s="255" t="s">
        <v>493</v>
      </c>
      <c r="L1" s="255"/>
      <c r="M1" s="255"/>
      <c r="N1" s="255"/>
    </row>
    <row r="2" spans="1:15" s="37" customFormat="1">
      <c r="A2" s="247" t="s">
        <v>690</v>
      </c>
      <c r="B2" s="148"/>
      <c r="D2" s="40"/>
      <c r="E2" s="40"/>
      <c r="F2" s="40"/>
      <c r="G2" s="40"/>
      <c r="H2" s="40"/>
      <c r="I2" s="247" t="s">
        <v>691</v>
      </c>
      <c r="K2" s="41"/>
      <c r="L2" s="41"/>
      <c r="M2" s="41"/>
      <c r="N2" s="41"/>
    </row>
    <row r="3" spans="1:15" ht="14.25" customHeight="1" outlineLevel="1">
      <c r="A3" s="136"/>
      <c r="B3" s="147" t="s">
        <v>627</v>
      </c>
      <c r="C3" s="31" t="s">
        <v>452</v>
      </c>
      <c r="D3" s="51">
        <v>0</v>
      </c>
      <c r="E3" s="51">
        <v>0</v>
      </c>
      <c r="F3" s="51">
        <v>0</v>
      </c>
      <c r="G3" s="51">
        <v>0</v>
      </c>
      <c r="H3" s="51">
        <v>0</v>
      </c>
      <c r="I3" s="36" t="s">
        <v>685</v>
      </c>
      <c r="J3" s="47"/>
      <c r="K3" s="33" t="str">
        <f>IF(ISERROR(E3/D3),"",E3/D3-1)</f>
        <v/>
      </c>
      <c r="L3" s="33" t="str">
        <f t="shared" ref="L3:N3" si="0">IF(ISERROR(F3/E3),"",F3/E3-1)</f>
        <v/>
      </c>
      <c r="M3" s="33" t="str">
        <f t="shared" si="0"/>
        <v/>
      </c>
      <c r="N3" s="33" t="str">
        <f t="shared" si="0"/>
        <v/>
      </c>
    </row>
    <row r="4" spans="1:15" ht="14.25" customHeight="1" outlineLevel="1">
      <c r="A4" s="136"/>
      <c r="B4" s="147" t="s">
        <v>628</v>
      </c>
      <c r="C4" s="31" t="s">
        <v>428</v>
      </c>
      <c r="D4" s="50">
        <v>0</v>
      </c>
      <c r="E4" s="50">
        <v>0</v>
      </c>
      <c r="F4" s="50">
        <v>0</v>
      </c>
      <c r="G4" s="50">
        <v>0</v>
      </c>
      <c r="H4" s="50">
        <v>0</v>
      </c>
      <c r="I4" s="120" t="s">
        <v>428</v>
      </c>
      <c r="J4" s="47"/>
      <c r="K4" s="33" t="str">
        <f t="shared" ref="K4:K5" si="1">IF(ISERROR(E4/D4),"",E4/D4-1)</f>
        <v/>
      </c>
      <c r="L4" s="33" t="str">
        <f t="shared" ref="L4:L5" si="2">IF(ISERROR(F4/E4),"",F4/E4-1)</f>
        <v/>
      </c>
      <c r="M4" s="33" t="str">
        <f t="shared" ref="M4:M5" si="3">IF(ISERROR(G4/F4),"",G4/F4-1)</f>
        <v/>
      </c>
      <c r="N4" s="33" t="str">
        <f t="shared" ref="N4:N5" si="4">IF(ISERROR(H4/G4),"",H4/G4-1)</f>
        <v/>
      </c>
    </row>
    <row r="5" spans="1:15" ht="14.25" customHeight="1" outlineLevel="1">
      <c r="A5" s="136"/>
      <c r="B5" s="147" t="s">
        <v>629</v>
      </c>
      <c r="C5" s="31" t="s">
        <v>523</v>
      </c>
      <c r="D5" s="35">
        <v>0</v>
      </c>
      <c r="E5" s="35">
        <v>0</v>
      </c>
      <c r="F5" s="35">
        <v>0</v>
      </c>
      <c r="G5" s="35">
        <v>0</v>
      </c>
      <c r="H5" s="35">
        <v>0</v>
      </c>
      <c r="I5" s="120" t="s">
        <v>684</v>
      </c>
      <c r="J5" s="47"/>
      <c r="K5" s="33" t="str">
        <f t="shared" si="1"/>
        <v/>
      </c>
      <c r="L5" s="33" t="str">
        <f t="shared" si="2"/>
        <v/>
      </c>
      <c r="M5" s="33" t="str">
        <f t="shared" si="3"/>
        <v/>
      </c>
      <c r="N5" s="33" t="str">
        <f t="shared" si="4"/>
        <v/>
      </c>
    </row>
    <row r="6" spans="1:15" ht="14.25" customHeight="1" outlineLevel="1">
      <c r="A6" s="136"/>
      <c r="B6" s="147" t="s">
        <v>630</v>
      </c>
      <c r="C6" s="31" t="s">
        <v>524</v>
      </c>
      <c r="D6" s="49">
        <v>0</v>
      </c>
      <c r="E6" s="49">
        <v>0</v>
      </c>
      <c r="F6" s="49">
        <v>0</v>
      </c>
      <c r="G6" s="49">
        <v>0</v>
      </c>
      <c r="H6" s="49">
        <v>0</v>
      </c>
      <c r="I6" s="120" t="s">
        <v>524</v>
      </c>
      <c r="J6" s="47"/>
      <c r="K6" s="33" t="str">
        <f t="shared" ref="K6:N7" si="5">IF(ISERROR(E6/D6),"",E6/D6-1)</f>
        <v/>
      </c>
      <c r="L6" s="33" t="str">
        <f t="shared" si="5"/>
        <v/>
      </c>
      <c r="M6" s="33" t="str">
        <f t="shared" si="5"/>
        <v/>
      </c>
      <c r="N6" s="33" t="str">
        <f t="shared" si="5"/>
        <v/>
      </c>
    </row>
    <row r="7" spans="1:15" ht="14.25" customHeight="1" outlineLevel="1">
      <c r="A7" s="136"/>
      <c r="B7" s="147" t="s">
        <v>631</v>
      </c>
      <c r="C7" s="31" t="s">
        <v>500</v>
      </c>
      <c r="D7" s="35">
        <v>0</v>
      </c>
      <c r="E7" s="35">
        <v>0</v>
      </c>
      <c r="F7" s="35">
        <v>0</v>
      </c>
      <c r="G7" s="35">
        <v>0</v>
      </c>
      <c r="H7" s="35">
        <v>0</v>
      </c>
      <c r="I7" s="136" t="s">
        <v>683</v>
      </c>
      <c r="J7" s="47"/>
      <c r="K7" s="33" t="str">
        <f t="shared" si="5"/>
        <v/>
      </c>
      <c r="L7" s="33" t="str">
        <f t="shared" si="5"/>
        <v/>
      </c>
      <c r="M7" s="33" t="str">
        <f t="shared" si="5"/>
        <v/>
      </c>
      <c r="N7" s="33" t="str">
        <f t="shared" si="5"/>
        <v/>
      </c>
      <c r="O7" s="48"/>
    </row>
    <row r="8" spans="1:15">
      <c r="B8" s="147"/>
    </row>
    <row r="9" spans="1:15">
      <c r="B9" s="147"/>
      <c r="C9" s="112" t="s">
        <v>532</v>
      </c>
      <c r="D9" s="94"/>
      <c r="E9" s="94"/>
      <c r="F9" s="94"/>
      <c r="G9" s="94"/>
      <c r="H9" s="94"/>
      <c r="I9" s="136"/>
      <c r="J9" s="136"/>
      <c r="K9" s="136"/>
      <c r="L9" s="136"/>
      <c r="M9" s="136"/>
      <c r="N9" s="136"/>
      <c r="O9" s="136"/>
    </row>
    <row r="10" spans="1:15">
      <c r="B10" s="147"/>
    </row>
    <row r="11" spans="1:15">
      <c r="B11" s="147"/>
      <c r="C11" s="112" t="s">
        <v>461</v>
      </c>
      <c r="D11" s="112"/>
      <c r="E11" s="112"/>
      <c r="F11" s="112"/>
      <c r="G11" s="112"/>
      <c r="H11" s="112"/>
      <c r="I11" s="136"/>
      <c r="J11" s="136"/>
      <c r="K11" s="136"/>
      <c r="L11" s="136"/>
      <c r="M11" s="136"/>
      <c r="N11" s="136"/>
      <c r="O11" s="136"/>
    </row>
    <row r="12" spans="1:15" ht="14.25" customHeight="1">
      <c r="A12" s="120"/>
      <c r="B12" s="147">
        <v>1</v>
      </c>
      <c r="C12" s="31" t="s">
        <v>525</v>
      </c>
      <c r="D12" s="35">
        <v>0</v>
      </c>
      <c r="E12" s="35">
        <v>0</v>
      </c>
      <c r="F12" s="35">
        <v>0</v>
      </c>
      <c r="G12" s="35">
        <v>0</v>
      </c>
      <c r="H12" s="35">
        <v>0</v>
      </c>
      <c r="I12" s="136"/>
      <c r="J12" s="47"/>
      <c r="K12" s="33" t="str">
        <f t="shared" ref="K12:N12" si="6">IF(ISERROR(E12/D12),"",E12/D12-1)</f>
        <v/>
      </c>
      <c r="L12" s="33" t="str">
        <f t="shared" si="6"/>
        <v/>
      </c>
      <c r="M12" s="33" t="str">
        <f t="shared" si="6"/>
        <v/>
      </c>
      <c r="N12" s="33" t="str">
        <f t="shared" si="6"/>
        <v/>
      </c>
      <c r="O12" s="48"/>
    </row>
    <row r="13" spans="1:15" ht="14.25" customHeight="1">
      <c r="A13" s="120"/>
      <c r="B13" s="147">
        <v>2</v>
      </c>
      <c r="C13" s="31" t="s">
        <v>526</v>
      </c>
      <c r="D13" s="35">
        <v>0</v>
      </c>
      <c r="E13" s="35">
        <v>0</v>
      </c>
      <c r="F13" s="35">
        <v>0</v>
      </c>
      <c r="G13" s="35">
        <v>0</v>
      </c>
      <c r="H13" s="35">
        <v>0</v>
      </c>
      <c r="I13" s="136"/>
      <c r="J13" s="47"/>
      <c r="K13" s="33" t="str">
        <f>IF(ISERROR(E13/D13),"",E13/D13-1)</f>
        <v/>
      </c>
      <c r="L13" s="33" t="str">
        <f>IF(ISERROR(F13/E13),"",F13/E13-1)</f>
        <v/>
      </c>
      <c r="M13" s="33" t="str">
        <f>IF(ISERROR(G13/F13),"",G13/F13-1)</f>
        <v/>
      </c>
      <c r="N13" s="33" t="str">
        <f>IF(ISERROR(H13/G13),"",H13/G13-1)</f>
        <v/>
      </c>
      <c r="O13" s="48"/>
    </row>
    <row r="14" spans="1:15" s="136" customFormat="1" ht="14.25" customHeight="1">
      <c r="B14" s="147">
        <v>3</v>
      </c>
      <c r="C14" s="31" t="s">
        <v>589</v>
      </c>
      <c r="D14" s="35">
        <v>0</v>
      </c>
      <c r="E14" s="35">
        <v>0</v>
      </c>
      <c r="F14" s="35">
        <v>0</v>
      </c>
      <c r="G14" s="35">
        <v>0</v>
      </c>
      <c r="H14" s="35">
        <v>0</v>
      </c>
      <c r="J14" s="47"/>
      <c r="K14" s="33"/>
      <c r="L14" s="33"/>
      <c r="M14" s="33"/>
      <c r="N14" s="33"/>
      <c r="O14" s="48"/>
    </row>
    <row r="15" spans="1:15" ht="14.25" customHeight="1">
      <c r="B15" s="147">
        <v>4</v>
      </c>
      <c r="C15" s="32" t="s">
        <v>516</v>
      </c>
      <c r="D15" s="73" t="s">
        <v>692</v>
      </c>
      <c r="E15" s="73" t="s">
        <v>692</v>
      </c>
      <c r="F15" s="73" t="s">
        <v>692</v>
      </c>
      <c r="G15" s="73" t="s">
        <v>692</v>
      </c>
      <c r="H15" s="73" t="s">
        <v>692</v>
      </c>
      <c r="I15" s="136"/>
      <c r="K15" s="33" t="str">
        <f t="shared" ref="K15:N19" si="7">IF(ISERROR(E15/D15),"",E15/D15-1)</f>
        <v/>
      </c>
      <c r="L15" s="33" t="str">
        <f t="shared" si="7"/>
        <v/>
      </c>
      <c r="M15" s="33" t="str">
        <f t="shared" si="7"/>
        <v/>
      </c>
      <c r="N15" s="33" t="str">
        <f t="shared" si="7"/>
        <v/>
      </c>
      <c r="O15" s="48"/>
    </row>
    <row r="16" spans="1:15" ht="14.25" customHeight="1">
      <c r="B16" s="147">
        <v>5</v>
      </c>
      <c r="C16" s="32" t="s">
        <v>304</v>
      </c>
      <c r="D16" s="49" t="s">
        <v>692</v>
      </c>
      <c r="E16" s="49" t="s">
        <v>692</v>
      </c>
      <c r="F16" s="49" t="s">
        <v>692</v>
      </c>
      <c r="G16" s="49" t="s">
        <v>692</v>
      </c>
      <c r="H16" s="49" t="s">
        <v>692</v>
      </c>
      <c r="I16" s="136"/>
      <c r="K16" s="33" t="str">
        <f t="shared" si="7"/>
        <v/>
      </c>
      <c r="L16" s="33" t="str">
        <f t="shared" si="7"/>
        <v/>
      </c>
      <c r="M16" s="33" t="str">
        <f t="shared" si="7"/>
        <v/>
      </c>
      <c r="N16" s="33" t="str">
        <f t="shared" si="7"/>
        <v/>
      </c>
    </row>
    <row r="17" spans="1:15" ht="14.25" customHeight="1">
      <c r="A17" s="120"/>
      <c r="B17" s="147">
        <v>6</v>
      </c>
      <c r="C17" s="32" t="s">
        <v>470</v>
      </c>
      <c r="D17" s="49" t="s">
        <v>692</v>
      </c>
      <c r="E17" s="49" t="s">
        <v>692</v>
      </c>
      <c r="F17" s="49" t="s">
        <v>692</v>
      </c>
      <c r="G17" s="49" t="s">
        <v>692</v>
      </c>
      <c r="H17" s="49" t="s">
        <v>692</v>
      </c>
      <c r="I17" s="136"/>
      <c r="K17" s="33" t="str">
        <f t="shared" si="7"/>
        <v/>
      </c>
      <c r="L17" s="33" t="str">
        <f t="shared" si="7"/>
        <v/>
      </c>
      <c r="M17" s="33" t="str">
        <f t="shared" si="7"/>
        <v/>
      </c>
      <c r="N17" s="33" t="str">
        <f t="shared" si="7"/>
        <v/>
      </c>
    </row>
    <row r="18" spans="1:15" ht="14.25" customHeight="1">
      <c r="B18" s="147">
        <v>7</v>
      </c>
      <c r="C18" s="32" t="s">
        <v>432</v>
      </c>
      <c r="D18" s="49" t="s">
        <v>692</v>
      </c>
      <c r="E18" s="49" t="s">
        <v>692</v>
      </c>
      <c r="F18" s="49" t="s">
        <v>692</v>
      </c>
      <c r="G18" s="49" t="s">
        <v>692</v>
      </c>
      <c r="H18" s="49" t="s">
        <v>692</v>
      </c>
      <c r="I18" s="117"/>
      <c r="K18" s="33" t="str">
        <f t="shared" si="7"/>
        <v/>
      </c>
      <c r="L18" s="33" t="str">
        <f t="shared" si="7"/>
        <v/>
      </c>
      <c r="M18" s="33" t="str">
        <f t="shared" si="7"/>
        <v/>
      </c>
      <c r="N18" s="33" t="str">
        <f t="shared" si="7"/>
        <v/>
      </c>
      <c r="O18" s="48"/>
    </row>
    <row r="19" spans="1:15" ht="14.25" customHeight="1">
      <c r="A19" s="136"/>
      <c r="B19" s="147">
        <v>8</v>
      </c>
      <c r="C19" s="123" t="s">
        <v>611</v>
      </c>
      <c r="D19" s="49" t="s">
        <v>692</v>
      </c>
      <c r="E19" s="49" t="s">
        <v>692</v>
      </c>
      <c r="F19" s="49" t="s">
        <v>692</v>
      </c>
      <c r="G19" s="49" t="s">
        <v>692</v>
      </c>
      <c r="H19" s="49" t="s">
        <v>692</v>
      </c>
      <c r="I19" s="136"/>
      <c r="K19" s="33" t="str">
        <f t="shared" si="7"/>
        <v/>
      </c>
      <c r="L19" s="33" t="str">
        <f t="shared" si="7"/>
        <v/>
      </c>
      <c r="M19" s="33" t="str">
        <f t="shared" si="7"/>
        <v/>
      </c>
      <c r="N19" s="33" t="str">
        <f t="shared" si="7"/>
        <v/>
      </c>
      <c r="O19" s="48"/>
    </row>
    <row r="20" spans="1:15" ht="14.25" customHeight="1">
      <c r="B20" s="147">
        <v>9</v>
      </c>
      <c r="C20" s="32" t="s">
        <v>531</v>
      </c>
      <c r="D20" s="49" t="s">
        <v>692</v>
      </c>
      <c r="E20" s="49" t="s">
        <v>692</v>
      </c>
      <c r="F20" s="49" t="s">
        <v>692</v>
      </c>
      <c r="G20" s="49" t="s">
        <v>692</v>
      </c>
      <c r="H20" s="49" t="s">
        <v>692</v>
      </c>
      <c r="I20" s="136"/>
      <c r="K20" s="33" t="str">
        <f t="shared" ref="K20" si="8">IF(ISERROR(E20/D20),"",E20/D20-1)</f>
        <v/>
      </c>
      <c r="L20" s="33" t="str">
        <f t="shared" ref="L20" si="9">IF(ISERROR(F20/E20),"",F20/E20-1)</f>
        <v/>
      </c>
      <c r="M20" s="33" t="str">
        <f t="shared" ref="M20" si="10">IF(ISERROR(G20/F20),"",G20/F20-1)</f>
        <v/>
      </c>
      <c r="N20" s="33" t="str">
        <f t="shared" ref="N20" si="11">IF(ISERROR(H20/G20),"",H20/G20-1)</f>
        <v/>
      </c>
    </row>
    <row r="21" spans="1:15" ht="14.25" customHeight="1">
      <c r="A21" s="120"/>
      <c r="B21" s="147">
        <v>10</v>
      </c>
      <c r="C21" s="32" t="s">
        <v>471</v>
      </c>
      <c r="D21" s="49" t="s">
        <v>692</v>
      </c>
      <c r="E21" s="49" t="s">
        <v>692</v>
      </c>
      <c r="F21" s="49" t="s">
        <v>692</v>
      </c>
      <c r="G21" s="49" t="s">
        <v>692</v>
      </c>
      <c r="H21" s="49" t="s">
        <v>692</v>
      </c>
      <c r="I21" s="136"/>
      <c r="K21" s="33" t="str">
        <f t="shared" ref="K21:N23" si="12">IF(ISERROR(E21/D21),"",E21/D21-1)</f>
        <v/>
      </c>
      <c r="L21" s="33" t="str">
        <f t="shared" si="12"/>
        <v/>
      </c>
      <c r="M21" s="33" t="str">
        <f t="shared" si="12"/>
        <v/>
      </c>
      <c r="N21" s="33" t="str">
        <f t="shared" si="12"/>
        <v/>
      </c>
      <c r="O21" s="48"/>
    </row>
    <row r="22" spans="1:15" ht="14.25" customHeight="1">
      <c r="B22" s="147">
        <v>11</v>
      </c>
      <c r="C22" s="123" t="s">
        <v>527</v>
      </c>
      <c r="D22" s="49" t="s">
        <v>692</v>
      </c>
      <c r="E22" s="49" t="s">
        <v>692</v>
      </c>
      <c r="F22" s="49" t="s">
        <v>692</v>
      </c>
      <c r="G22" s="49" t="s">
        <v>692</v>
      </c>
      <c r="H22" s="49" t="s">
        <v>692</v>
      </c>
      <c r="I22" s="136"/>
      <c r="K22" s="33" t="str">
        <f t="shared" si="12"/>
        <v/>
      </c>
      <c r="L22" s="33" t="str">
        <f t="shared" si="12"/>
        <v/>
      </c>
      <c r="M22" s="33" t="str">
        <f t="shared" si="12"/>
        <v/>
      </c>
      <c r="N22" s="33" t="str">
        <f t="shared" si="12"/>
        <v/>
      </c>
    </row>
    <row r="23" spans="1:15" ht="14.25" customHeight="1">
      <c r="B23" s="147">
        <v>12</v>
      </c>
      <c r="C23" s="124" t="s">
        <v>610</v>
      </c>
      <c r="D23" s="49" t="s">
        <v>692</v>
      </c>
      <c r="E23" s="49" t="s">
        <v>692</v>
      </c>
      <c r="F23" s="49" t="s">
        <v>692</v>
      </c>
      <c r="G23" s="49" t="s">
        <v>692</v>
      </c>
      <c r="H23" s="49" t="s">
        <v>692</v>
      </c>
      <c r="I23" s="136"/>
      <c r="K23" s="33" t="str">
        <f t="shared" si="12"/>
        <v/>
      </c>
      <c r="L23" s="33" t="str">
        <f t="shared" si="12"/>
        <v/>
      </c>
      <c r="M23" s="33" t="str">
        <f t="shared" si="12"/>
        <v/>
      </c>
      <c r="N23" s="33" t="str">
        <f t="shared" si="12"/>
        <v/>
      </c>
      <c r="O23" s="48"/>
    </row>
    <row r="24" spans="1:15" ht="14.25" customHeight="1">
      <c r="A24" s="42"/>
      <c r="B24" s="147"/>
      <c r="C24" s="42"/>
      <c r="D24" s="52"/>
      <c r="E24" s="52"/>
      <c r="F24" s="52"/>
      <c r="G24" s="52"/>
      <c r="H24" s="52"/>
      <c r="K24" s="53"/>
      <c r="L24" s="53"/>
      <c r="M24" s="53"/>
      <c r="N24" s="53"/>
      <c r="O24" s="48"/>
    </row>
    <row r="25" spans="1:15">
      <c r="B25" s="147"/>
      <c r="C25" s="112" t="s">
        <v>462</v>
      </c>
      <c r="D25" s="112"/>
      <c r="E25" s="112"/>
      <c r="F25" s="112"/>
      <c r="G25" s="112"/>
      <c r="H25" s="112"/>
      <c r="I25" s="136"/>
      <c r="J25" s="136"/>
      <c r="K25" s="136"/>
      <c r="L25" s="136"/>
      <c r="M25" s="136"/>
      <c r="N25" s="136"/>
      <c r="O25" s="136"/>
    </row>
    <row r="26" spans="1:15" ht="14.25" customHeight="1">
      <c r="B26" s="147">
        <v>13</v>
      </c>
      <c r="C26" s="32" t="s">
        <v>382</v>
      </c>
      <c r="D26" s="49" t="s">
        <v>692</v>
      </c>
      <c r="E26" s="49" t="s">
        <v>692</v>
      </c>
      <c r="F26" s="49" t="s">
        <v>692</v>
      </c>
      <c r="G26" s="49" t="s">
        <v>692</v>
      </c>
      <c r="H26" s="49" t="s">
        <v>692</v>
      </c>
      <c r="K26" s="33" t="str">
        <f t="shared" ref="K26:K28" si="13">IF(ISERROR(E26/D26),"",E26/D26-1)</f>
        <v/>
      </c>
      <c r="L26" s="33" t="str">
        <f t="shared" ref="L26:L28" si="14">IF(ISERROR(F26/E26),"",F26/E26-1)</f>
        <v/>
      </c>
      <c r="M26" s="33" t="str">
        <f t="shared" ref="M26:M28" si="15">IF(ISERROR(G26/F26),"",G26/F26-1)</f>
        <v/>
      </c>
      <c r="N26" s="33" t="str">
        <f t="shared" ref="N26:N28" si="16">IF(ISERROR(H26/G26),"",H26/G26-1)</f>
        <v/>
      </c>
    </row>
    <row r="27" spans="1:15" ht="14.25" customHeight="1">
      <c r="B27" s="147">
        <v>14</v>
      </c>
      <c r="C27" s="32" t="s">
        <v>430</v>
      </c>
      <c r="D27" s="33" t="s">
        <v>692</v>
      </c>
      <c r="E27" s="33" t="s">
        <v>692</v>
      </c>
      <c r="F27" s="33" t="s">
        <v>692</v>
      </c>
      <c r="G27" s="33" t="s">
        <v>692</v>
      </c>
      <c r="H27" s="33" t="s">
        <v>692</v>
      </c>
      <c r="I27" s="136"/>
      <c r="K27" s="33" t="str">
        <f t="shared" si="13"/>
        <v/>
      </c>
      <c r="L27" s="33" t="str">
        <f t="shared" si="14"/>
        <v/>
      </c>
      <c r="M27" s="33" t="str">
        <f t="shared" si="15"/>
        <v/>
      </c>
      <c r="N27" s="33" t="str">
        <f t="shared" si="16"/>
        <v/>
      </c>
      <c r="O27" s="48"/>
    </row>
    <row r="28" spans="1:15" ht="14.25" customHeight="1">
      <c r="B28" s="147">
        <v>15</v>
      </c>
      <c r="C28" s="32" t="s">
        <v>431</v>
      </c>
      <c r="D28" s="49" t="s">
        <v>692</v>
      </c>
      <c r="E28" s="49" t="s">
        <v>692</v>
      </c>
      <c r="F28" s="49" t="s">
        <v>692</v>
      </c>
      <c r="G28" s="49" t="s">
        <v>692</v>
      </c>
      <c r="H28" s="49" t="s">
        <v>692</v>
      </c>
      <c r="I28" s="136"/>
      <c r="K28" s="33" t="str">
        <f t="shared" si="13"/>
        <v/>
      </c>
      <c r="L28" s="33" t="str">
        <f t="shared" si="14"/>
        <v/>
      </c>
      <c r="M28" s="33" t="str">
        <f t="shared" si="15"/>
        <v/>
      </c>
      <c r="N28" s="33" t="str">
        <f t="shared" si="16"/>
        <v/>
      </c>
      <c r="O28" s="48"/>
    </row>
    <row r="29" spans="1:15" s="136" customFormat="1">
      <c r="B29" s="147"/>
    </row>
    <row r="30" spans="1:15">
      <c r="B30" s="147"/>
    </row>
    <row r="31" spans="1:15" hidden="1" outlineLevel="1">
      <c r="B31" s="147"/>
      <c r="C31" s="94" t="s">
        <v>419</v>
      </c>
      <c r="D31" s="94"/>
      <c r="E31" s="94" t="s">
        <v>417</v>
      </c>
      <c r="F31" s="94"/>
      <c r="G31" s="94"/>
      <c r="H31" s="94"/>
      <c r="I31" s="94"/>
      <c r="J31" s="136"/>
      <c r="K31" s="136"/>
      <c r="L31" s="136"/>
      <c r="M31" s="136"/>
      <c r="N31" s="136"/>
      <c r="O31" s="136"/>
    </row>
    <row r="32" spans="1:15" hidden="1" outlineLevel="1">
      <c r="B32" s="147"/>
      <c r="C32" s="94" t="s">
        <v>496</v>
      </c>
      <c r="D32" s="94"/>
      <c r="E32" s="94" t="s">
        <v>418</v>
      </c>
      <c r="F32" s="94"/>
      <c r="G32" s="94"/>
      <c r="H32" s="94"/>
      <c r="I32" s="94"/>
      <c r="J32" s="136"/>
      <c r="K32" s="136"/>
      <c r="L32" s="136"/>
      <c r="M32" s="136"/>
      <c r="N32" s="136"/>
      <c r="O32" s="136"/>
    </row>
    <row r="33" spans="1:15" hidden="1" outlineLevel="1">
      <c r="B33" s="147"/>
      <c r="C33" s="94" t="s">
        <v>429</v>
      </c>
      <c r="D33" s="94"/>
      <c r="E33" s="94" t="s">
        <v>421</v>
      </c>
      <c r="F33" s="94"/>
      <c r="G33" s="94"/>
      <c r="H33" s="94"/>
      <c r="I33" s="94"/>
      <c r="J33" s="136"/>
      <c r="K33" s="136"/>
      <c r="L33" s="136"/>
      <c r="M33" s="136"/>
      <c r="N33" s="136"/>
      <c r="O33" s="136"/>
    </row>
    <row r="34" spans="1:15" hidden="1" outlineLevel="1">
      <c r="B34" s="147"/>
      <c r="C34" s="98" t="s">
        <v>412</v>
      </c>
      <c r="D34" s="94"/>
      <c r="E34" s="94" t="s">
        <v>423</v>
      </c>
      <c r="F34" s="94"/>
      <c r="G34" s="94"/>
      <c r="H34" s="94"/>
      <c r="I34" s="94"/>
      <c r="J34" s="136"/>
      <c r="K34" s="136"/>
      <c r="L34" s="136"/>
      <c r="M34" s="136"/>
      <c r="N34" s="136"/>
      <c r="O34" s="136"/>
    </row>
    <row r="35" spans="1:15" hidden="1" outlineLevel="1">
      <c r="B35" s="147"/>
      <c r="C35" s="94"/>
      <c r="D35" s="94"/>
      <c r="E35" s="94" t="s">
        <v>422</v>
      </c>
      <c r="F35" s="94"/>
      <c r="G35" s="94"/>
      <c r="H35" s="94"/>
      <c r="I35" s="94"/>
      <c r="J35" s="136"/>
      <c r="K35" s="136"/>
      <c r="L35" s="136"/>
      <c r="M35" s="136"/>
      <c r="N35" s="136"/>
      <c r="O35" s="136"/>
    </row>
    <row r="36" spans="1:15" collapsed="1">
      <c r="B36" s="147"/>
      <c r="J36" s="136"/>
      <c r="K36" s="136"/>
      <c r="L36" s="136"/>
      <c r="M36" s="136"/>
      <c r="N36" s="136"/>
      <c r="O36" s="136"/>
    </row>
    <row r="37" spans="1:15">
      <c r="B37" s="147"/>
    </row>
    <row r="38" spans="1:15">
      <c r="A38" s="37"/>
      <c r="B38" s="147"/>
    </row>
    <row r="39" spans="1:15">
      <c r="B39" s="147"/>
    </row>
    <row r="40" spans="1:15">
      <c r="B40" s="147"/>
    </row>
    <row r="41" spans="1:15">
      <c r="B41" s="147"/>
    </row>
    <row r="42" spans="1:15">
      <c r="B42" s="147"/>
    </row>
    <row r="43" spans="1:15">
      <c r="B43" s="147"/>
    </row>
    <row r="44" spans="1:15">
      <c r="B44" s="134"/>
    </row>
  </sheetData>
  <mergeCells count="1">
    <mergeCell ref="K1:N1"/>
  </mergeCells>
  <conditionalFormatting sqref="D15:H15">
    <cfRule type="cellIs" dxfId="1" priority="2" operator="lessThan">
      <formula>0.08</formula>
    </cfRule>
  </conditionalFormatting>
  <conditionalFormatting sqref="D14:H14">
    <cfRule type="cellIs" dxfId="0"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3">
    <tabColor theme="0" tint="-0.14999847407452621"/>
  </sheetPr>
  <dimension ref="A1:CM431"/>
  <sheetViews>
    <sheetView showGridLines="0" zoomScale="110" zoomScaleNormal="110" workbookViewId="0">
      <pane xSplit="3" ySplit="3" topLeftCell="D4" activePane="bottomRight" state="frozen"/>
      <selection activeCell="E15" sqref="E15"/>
      <selection pane="topRight" activeCell="E15" sqref="E15"/>
      <selection pane="bottomLeft" activeCell="E15" sqref="E15"/>
      <selection pane="bottomRight" activeCell="E18" sqref="E18"/>
    </sheetView>
  </sheetViews>
  <sheetFormatPr defaultRowHeight="12.75" outlineLevelCol="1"/>
  <cols>
    <col min="1" max="1" width="9.140625" style="156"/>
    <col min="2" max="2" width="10" style="156" hidden="1" customWidth="1" outlineLevel="1"/>
    <col min="3" max="3" width="8" style="1" bestFit="1" customWidth="1" collapsed="1"/>
    <col min="4" max="4" width="47.28515625" style="1" customWidth="1"/>
    <col min="5" max="9" width="15.7109375" style="1" customWidth="1"/>
    <col min="10" max="10" width="8.42578125" style="156" customWidth="1"/>
    <col min="11" max="11" width="23.42578125" style="156" hidden="1" customWidth="1"/>
    <col min="12" max="12" width="9.140625" style="156" hidden="1" customWidth="1" collapsed="1"/>
    <col min="13" max="91" width="9.140625" style="156"/>
    <col min="92" max="16384" width="9.140625" style="1"/>
  </cols>
  <sheetData>
    <row r="1" spans="2:12" s="156" customFormat="1" ht="13.5" thickBot="1"/>
    <row r="2" spans="2:12" s="156" customFormat="1" ht="13.5" thickBot="1">
      <c r="E2" s="248" t="s">
        <v>649</v>
      </c>
      <c r="F2" s="249"/>
      <c r="G2" s="249"/>
      <c r="H2" s="249"/>
      <c r="I2" s="250"/>
    </row>
    <row r="3" spans="2:12" ht="29.45" customHeight="1">
      <c r="B3" s="157"/>
      <c r="C3" s="153" t="s">
        <v>135</v>
      </c>
      <c r="D3" s="154" t="s">
        <v>136</v>
      </c>
      <c r="E3" s="155">
        <v>2006</v>
      </c>
      <c r="F3" s="245">
        <f>E3+1</f>
        <v>2007</v>
      </c>
      <c r="G3" s="245">
        <f>F3+1</f>
        <v>2008</v>
      </c>
      <c r="H3" s="245">
        <f>G3+1</f>
        <v>2009</v>
      </c>
      <c r="I3" s="245">
        <f>H3+1</f>
        <v>2010</v>
      </c>
    </row>
    <row r="4" spans="2:12" ht="14.25">
      <c r="B4" s="157" t="s">
        <v>413</v>
      </c>
      <c r="C4" s="27" t="s">
        <v>3</v>
      </c>
      <c r="D4" s="28" t="s">
        <v>137</v>
      </c>
      <c r="E4" s="236">
        <v>0</v>
      </c>
      <c r="F4" s="236">
        <v>0</v>
      </c>
      <c r="G4" s="236">
        <v>0</v>
      </c>
      <c r="H4" s="236">
        <v>0</v>
      </c>
      <c r="I4" s="236">
        <v>0</v>
      </c>
      <c r="K4" s="157" t="s">
        <v>282</v>
      </c>
      <c r="L4" s="157" t="s">
        <v>279</v>
      </c>
    </row>
    <row r="5" spans="2:12" ht="14.25">
      <c r="B5" s="157" t="s">
        <v>414</v>
      </c>
      <c r="C5" s="27" t="s">
        <v>15</v>
      </c>
      <c r="D5" s="28" t="s">
        <v>138</v>
      </c>
      <c r="E5" s="236">
        <v>0</v>
      </c>
      <c r="F5" s="236">
        <v>0</v>
      </c>
      <c r="G5" s="236">
        <v>0</v>
      </c>
      <c r="H5" s="236">
        <v>0</v>
      </c>
      <c r="I5" s="236">
        <v>0</v>
      </c>
      <c r="K5" s="157" t="s">
        <v>548</v>
      </c>
      <c r="L5" s="158" t="s">
        <v>280</v>
      </c>
    </row>
    <row r="6" spans="2:12" ht="14.25">
      <c r="B6" s="157" t="s">
        <v>439</v>
      </c>
      <c r="C6" s="27" t="s">
        <v>36</v>
      </c>
      <c r="D6" s="28" t="s">
        <v>139</v>
      </c>
      <c r="E6" s="238">
        <f>SUM(E4-E5)</f>
        <v>0</v>
      </c>
      <c r="F6" s="238">
        <f>SUM(F4-F5)</f>
        <v>0</v>
      </c>
      <c r="G6" s="238">
        <f>SUM(G4-G5)</f>
        <v>0</v>
      </c>
      <c r="H6" s="238">
        <f>SUM(H4-H5)</f>
        <v>0</v>
      </c>
      <c r="I6" s="239">
        <f>SUM(I4-I5)</f>
        <v>0</v>
      </c>
      <c r="K6" s="157" t="s">
        <v>553</v>
      </c>
      <c r="L6" s="157" t="s">
        <v>387</v>
      </c>
    </row>
    <row r="7" spans="2:12" ht="14.25">
      <c r="B7" s="157" t="s">
        <v>441</v>
      </c>
      <c r="C7" s="27" t="s">
        <v>46</v>
      </c>
      <c r="D7" s="28" t="s">
        <v>140</v>
      </c>
      <c r="E7" s="240">
        <f>SUM(E8:E9)</f>
        <v>0</v>
      </c>
      <c r="F7" s="240">
        <f>SUM(F8:F9)</f>
        <v>0</v>
      </c>
      <c r="G7" s="240">
        <f>SUM(G8:G9)</f>
        <v>0</v>
      </c>
      <c r="H7" s="240">
        <f>SUM(H8:H9)</f>
        <v>0</v>
      </c>
      <c r="I7" s="241">
        <f>SUM(I8:I9)</f>
        <v>0</v>
      </c>
      <c r="K7" s="156" t="s">
        <v>296</v>
      </c>
    </row>
    <row r="8" spans="2:12" ht="14.25">
      <c r="B8" s="157"/>
      <c r="C8" s="27" t="s">
        <v>141</v>
      </c>
      <c r="D8" s="28" t="s">
        <v>142</v>
      </c>
      <c r="E8" s="236">
        <v>0</v>
      </c>
      <c r="F8" s="236">
        <v>0</v>
      </c>
      <c r="G8" s="236">
        <v>0</v>
      </c>
      <c r="H8" s="236">
        <v>0</v>
      </c>
      <c r="I8" s="236">
        <v>0</v>
      </c>
      <c r="K8" s="157" t="s">
        <v>549</v>
      </c>
    </row>
    <row r="9" spans="2:12" ht="14.25">
      <c r="B9" s="157"/>
      <c r="C9" s="27" t="s">
        <v>143</v>
      </c>
      <c r="D9" s="28" t="s">
        <v>144</v>
      </c>
      <c r="E9" s="236">
        <v>0</v>
      </c>
      <c r="F9" s="236">
        <v>0</v>
      </c>
      <c r="G9" s="236">
        <v>0</v>
      </c>
      <c r="H9" s="236">
        <v>0</v>
      </c>
      <c r="I9" s="236">
        <v>0</v>
      </c>
      <c r="K9" s="157" t="s">
        <v>550</v>
      </c>
    </row>
    <row r="10" spans="2:12" ht="14.25">
      <c r="B10" s="157" t="s">
        <v>443</v>
      </c>
      <c r="C10" s="27" t="s">
        <v>145</v>
      </c>
      <c r="D10" s="28" t="s">
        <v>146</v>
      </c>
      <c r="E10" s="238">
        <f>SUM(E6-E7)</f>
        <v>0</v>
      </c>
      <c r="F10" s="238">
        <f>SUM(F6-F7)</f>
        <v>0</v>
      </c>
      <c r="G10" s="238">
        <f>SUM(G6-G7)</f>
        <v>0</v>
      </c>
      <c r="H10" s="238">
        <f>SUM(H6-H7)</f>
        <v>0</v>
      </c>
      <c r="I10" s="239">
        <f>SUM(I6-I7)</f>
        <v>0</v>
      </c>
      <c r="K10" s="157" t="s">
        <v>324</v>
      </c>
    </row>
    <row r="11" spans="2:12" ht="14.25">
      <c r="B11" s="157" t="s">
        <v>454</v>
      </c>
      <c r="C11" s="27" t="s">
        <v>147</v>
      </c>
      <c r="D11" s="28" t="s">
        <v>148</v>
      </c>
      <c r="E11" s="240">
        <f>SUM(E12-E13)</f>
        <v>0</v>
      </c>
      <c r="F11" s="240">
        <f>SUM(F12-F13)</f>
        <v>0</v>
      </c>
      <c r="G11" s="240">
        <f>SUM(G12-G13)</f>
        <v>0</v>
      </c>
      <c r="H11" s="240">
        <f>SUM(H12-H13)</f>
        <v>0</v>
      </c>
      <c r="I11" s="241">
        <f>SUM(I12-I13)</f>
        <v>0</v>
      </c>
    </row>
    <row r="12" spans="2:12" ht="14.25">
      <c r="B12" s="157"/>
      <c r="C12" s="27" t="s">
        <v>149</v>
      </c>
      <c r="D12" s="28" t="s">
        <v>150</v>
      </c>
      <c r="E12" s="236">
        <v>0</v>
      </c>
      <c r="F12" s="236">
        <v>0</v>
      </c>
      <c r="G12" s="236">
        <v>0</v>
      </c>
      <c r="H12" s="236">
        <v>0</v>
      </c>
      <c r="I12" s="236">
        <v>0</v>
      </c>
      <c r="K12" s="157" t="s">
        <v>378</v>
      </c>
    </row>
    <row r="13" spans="2:12" ht="14.25">
      <c r="B13" s="157"/>
      <c r="C13" s="27" t="s">
        <v>151</v>
      </c>
      <c r="D13" s="28" t="s">
        <v>152</v>
      </c>
      <c r="E13" s="236">
        <v>0</v>
      </c>
      <c r="F13" s="236">
        <v>0</v>
      </c>
      <c r="G13" s="236">
        <v>0</v>
      </c>
      <c r="H13" s="236">
        <v>0</v>
      </c>
      <c r="I13" s="236">
        <v>0</v>
      </c>
      <c r="K13" s="157" t="s">
        <v>379</v>
      </c>
    </row>
    <row r="14" spans="2:12" ht="14.25">
      <c r="B14" s="157" t="s">
        <v>440</v>
      </c>
      <c r="C14" s="27" t="s">
        <v>153</v>
      </c>
      <c r="D14" s="28" t="s">
        <v>154</v>
      </c>
      <c r="E14" s="240">
        <f>SUM(E15-E16)</f>
        <v>0</v>
      </c>
      <c r="F14" s="240">
        <f>SUM(F15-F16)</f>
        <v>0</v>
      </c>
      <c r="G14" s="240">
        <f>SUM(G15-G16)</f>
        <v>0</v>
      </c>
      <c r="H14" s="240">
        <f>SUM(H15-H16)</f>
        <v>0</v>
      </c>
      <c r="I14" s="241">
        <f>SUM(I15-I16)</f>
        <v>0</v>
      </c>
    </row>
    <row r="15" spans="2:12" ht="14.25">
      <c r="B15" s="157"/>
      <c r="C15" s="27" t="s">
        <v>155</v>
      </c>
      <c r="D15" s="28" t="s">
        <v>150</v>
      </c>
      <c r="E15" s="236">
        <v>0</v>
      </c>
      <c r="F15" s="236">
        <v>0</v>
      </c>
      <c r="G15" s="236">
        <v>0</v>
      </c>
      <c r="H15" s="236">
        <v>0</v>
      </c>
      <c r="I15" s="236">
        <v>0</v>
      </c>
      <c r="K15" s="156" t="s">
        <v>380</v>
      </c>
    </row>
    <row r="16" spans="2:12" ht="14.25">
      <c r="B16" s="157"/>
      <c r="C16" s="27" t="s">
        <v>156</v>
      </c>
      <c r="D16" s="28" t="s">
        <v>152</v>
      </c>
      <c r="E16" s="236">
        <v>0</v>
      </c>
      <c r="F16" s="236">
        <v>0</v>
      </c>
      <c r="G16" s="236">
        <v>0</v>
      </c>
      <c r="H16" s="236">
        <v>0</v>
      </c>
      <c r="I16" s="236">
        <v>0</v>
      </c>
      <c r="K16" s="156" t="s">
        <v>381</v>
      </c>
    </row>
    <row r="17" spans="2:12" ht="14.25">
      <c r="B17" s="157" t="s">
        <v>442</v>
      </c>
      <c r="C17" s="27" t="s">
        <v>157</v>
      </c>
      <c r="D17" s="28" t="s">
        <v>158</v>
      </c>
      <c r="E17" s="238">
        <f>SUM(E10+E11+E14)</f>
        <v>0</v>
      </c>
      <c r="F17" s="238">
        <f>SUM(F10+F11+F14)</f>
        <v>0</v>
      </c>
      <c r="G17" s="238">
        <f>SUM(G10+G11+G14)</f>
        <v>0</v>
      </c>
      <c r="H17" s="238">
        <f>SUM(H10+H11+H14)</f>
        <v>0</v>
      </c>
      <c r="I17" s="239">
        <f>SUM(I10+I11+I14)</f>
        <v>0</v>
      </c>
    </row>
    <row r="18" spans="2:12" ht="14.25">
      <c r="B18" s="157"/>
      <c r="C18" s="27" t="s">
        <v>159</v>
      </c>
      <c r="D18" s="28" t="s">
        <v>160</v>
      </c>
      <c r="E18" s="236">
        <v>0</v>
      </c>
      <c r="F18" s="236">
        <v>0</v>
      </c>
      <c r="G18" s="236">
        <v>0</v>
      </c>
      <c r="H18" s="236">
        <v>0</v>
      </c>
      <c r="I18" s="237">
        <v>0</v>
      </c>
      <c r="K18" s="157" t="s">
        <v>547</v>
      </c>
    </row>
    <row r="19" spans="2:12" ht="14.25">
      <c r="B19" s="157"/>
      <c r="C19" s="27" t="s">
        <v>161</v>
      </c>
      <c r="D19" s="28" t="s">
        <v>162</v>
      </c>
      <c r="E19" s="236">
        <v>0</v>
      </c>
      <c r="F19" s="236">
        <v>0</v>
      </c>
      <c r="G19" s="236">
        <v>0</v>
      </c>
      <c r="H19" s="236">
        <v>0</v>
      </c>
      <c r="I19" s="237">
        <v>0</v>
      </c>
      <c r="K19" s="157" t="s">
        <v>551</v>
      </c>
    </row>
    <row r="20" spans="2:12" ht="14.25">
      <c r="B20" s="157" t="s">
        <v>563</v>
      </c>
      <c r="C20" s="27" t="s">
        <v>163</v>
      </c>
      <c r="D20" s="28" t="s">
        <v>164</v>
      </c>
      <c r="E20" s="238">
        <f>SUM(E17+E18-E19)</f>
        <v>0</v>
      </c>
      <c r="F20" s="238">
        <f>SUM(F17+F18-F19)</f>
        <v>0</v>
      </c>
      <c r="G20" s="238">
        <f>SUM(G17+G18-G19)</f>
        <v>0</v>
      </c>
      <c r="H20" s="238">
        <f>SUM(H17+H18-H19)</f>
        <v>0</v>
      </c>
      <c r="I20" s="239">
        <f>SUM(I17+I18-I19)</f>
        <v>0</v>
      </c>
      <c r="K20" s="157" t="s">
        <v>323</v>
      </c>
      <c r="L20" s="157" t="s">
        <v>284</v>
      </c>
    </row>
    <row r="21" spans="2:12" ht="14.25">
      <c r="B21" s="157" t="s">
        <v>445</v>
      </c>
      <c r="C21" s="27" t="s">
        <v>165</v>
      </c>
      <c r="D21" s="28" t="s">
        <v>166</v>
      </c>
      <c r="E21" s="236">
        <v>0</v>
      </c>
      <c r="F21" s="236">
        <v>0</v>
      </c>
      <c r="G21" s="236">
        <v>0</v>
      </c>
      <c r="H21" s="236">
        <v>0</v>
      </c>
      <c r="I21" s="236">
        <v>0</v>
      </c>
      <c r="K21" s="157" t="s">
        <v>552</v>
      </c>
    </row>
    <row r="22" spans="2:12" ht="15" thickBot="1">
      <c r="B22" s="157" t="s">
        <v>420</v>
      </c>
      <c r="C22" s="29" t="s">
        <v>167</v>
      </c>
      <c r="D22" s="30" t="s">
        <v>168</v>
      </c>
      <c r="E22" s="242">
        <f>SUM(E20-E21)</f>
        <v>0</v>
      </c>
      <c r="F22" s="242">
        <f>SUM(F20-F21)</f>
        <v>0</v>
      </c>
      <c r="G22" s="242">
        <f>SUM(G20-G21)</f>
        <v>0</v>
      </c>
      <c r="H22" s="242">
        <f>SUM(H20-H21)</f>
        <v>0</v>
      </c>
      <c r="I22" s="243">
        <f>SUM(I20-I21)</f>
        <v>0</v>
      </c>
      <c r="K22" s="157" t="s">
        <v>297</v>
      </c>
      <c r="L22" s="156" t="s">
        <v>281</v>
      </c>
    </row>
    <row r="23" spans="2:12" s="156" customFormat="1" ht="13.5" thickBot="1">
      <c r="E23" s="173"/>
      <c r="F23" s="173"/>
      <c r="G23" s="173"/>
      <c r="H23" s="173"/>
      <c r="I23" s="173"/>
    </row>
    <row r="24" spans="2:12" s="156" customFormat="1" ht="13.5" thickBot="1">
      <c r="E24" s="248" t="s">
        <v>650</v>
      </c>
      <c r="F24" s="249"/>
      <c r="G24" s="249"/>
      <c r="H24" s="249"/>
      <c r="I24" s="250"/>
    </row>
    <row r="25" spans="2:12" s="156" customFormat="1" ht="14.25">
      <c r="C25" s="27" t="s">
        <v>641</v>
      </c>
      <c r="D25" s="28" t="s">
        <v>517</v>
      </c>
      <c r="E25" s="236">
        <v>0</v>
      </c>
      <c r="F25" s="236">
        <v>0</v>
      </c>
      <c r="G25" s="236">
        <v>0</v>
      </c>
      <c r="H25" s="236">
        <v>0</v>
      </c>
      <c r="I25" s="236">
        <v>0</v>
      </c>
    </row>
    <row r="26" spans="2:12" s="156" customFormat="1" ht="14.25">
      <c r="C26" s="27" t="s">
        <v>642</v>
      </c>
      <c r="D26" s="28" t="s">
        <v>452</v>
      </c>
      <c r="E26" s="244">
        <v>0</v>
      </c>
      <c r="F26" s="244">
        <v>0</v>
      </c>
      <c r="G26" s="244">
        <v>0</v>
      </c>
      <c r="H26" s="244">
        <v>0</v>
      </c>
      <c r="I26" s="244">
        <v>0</v>
      </c>
    </row>
    <row r="27" spans="2:12" s="156" customFormat="1" ht="14.25">
      <c r="C27" s="27" t="s">
        <v>643</v>
      </c>
      <c r="D27" s="28" t="s">
        <v>646</v>
      </c>
      <c r="E27" s="236">
        <v>0</v>
      </c>
      <c r="F27" s="236">
        <v>0</v>
      </c>
      <c r="G27" s="236">
        <v>0</v>
      </c>
      <c r="H27" s="236">
        <v>0</v>
      </c>
      <c r="I27" s="236">
        <v>0</v>
      </c>
    </row>
    <row r="28" spans="2:12" s="156" customFormat="1" ht="14.25">
      <c r="C28" s="27" t="s">
        <v>644</v>
      </c>
      <c r="D28" s="28" t="s">
        <v>523</v>
      </c>
      <c r="E28" s="236">
        <v>0</v>
      </c>
      <c r="F28" s="236">
        <v>0</v>
      </c>
      <c r="G28" s="236">
        <v>0</v>
      </c>
      <c r="H28" s="236">
        <v>0</v>
      </c>
      <c r="I28" s="236">
        <v>0</v>
      </c>
    </row>
    <row r="29" spans="2:12" s="156" customFormat="1" ht="14.25">
      <c r="C29" s="27" t="s">
        <v>645</v>
      </c>
      <c r="D29" s="28" t="s">
        <v>647</v>
      </c>
      <c r="E29" s="236">
        <v>0</v>
      </c>
      <c r="F29" s="236">
        <v>0</v>
      </c>
      <c r="G29" s="236">
        <v>0</v>
      </c>
      <c r="H29" s="236">
        <v>0</v>
      </c>
      <c r="I29" s="236">
        <v>0</v>
      </c>
    </row>
    <row r="30" spans="2:12" s="156" customFormat="1"/>
    <row r="31" spans="2:12" s="156" customFormat="1"/>
    <row r="32" spans="2:12" s="156" customFormat="1"/>
    <row r="33" s="156" customFormat="1"/>
    <row r="34" s="156" customFormat="1"/>
    <row r="35" s="156" customFormat="1"/>
    <row r="36" s="156" customFormat="1"/>
    <row r="37" s="156" customFormat="1"/>
    <row r="38" s="156" customFormat="1"/>
    <row r="39" s="156" customFormat="1"/>
    <row r="40" s="156" customFormat="1"/>
    <row r="41" s="156" customFormat="1"/>
    <row r="42" s="156" customFormat="1"/>
    <row r="43" s="156" customFormat="1"/>
    <row r="44" s="156" customFormat="1"/>
    <row r="45" s="156" customFormat="1"/>
    <row r="46" s="156" customFormat="1"/>
    <row r="47" s="156" customFormat="1"/>
    <row r="48" s="156" customFormat="1"/>
    <row r="49" s="156" customFormat="1"/>
    <row r="50" s="156" customFormat="1"/>
    <row r="51" s="156" customFormat="1"/>
    <row r="52" s="156" customFormat="1"/>
    <row r="53" s="156" customFormat="1"/>
    <row r="54" s="156" customFormat="1"/>
    <row r="55" s="156" customFormat="1"/>
    <row r="56" s="156" customFormat="1"/>
    <row r="57" s="156" customFormat="1"/>
    <row r="58" s="156" customFormat="1"/>
    <row r="59" s="156" customFormat="1"/>
    <row r="60" s="156" customFormat="1"/>
    <row r="61" s="156" customFormat="1"/>
    <row r="62" s="156" customFormat="1"/>
    <row r="63" s="156" customFormat="1"/>
    <row r="64" s="156" customFormat="1"/>
    <row r="65" s="156" customFormat="1"/>
    <row r="66" s="156" customFormat="1"/>
    <row r="67" s="156" customFormat="1"/>
    <row r="68" s="156" customFormat="1"/>
    <row r="69" s="156" customFormat="1"/>
    <row r="70" s="156" customFormat="1"/>
    <row r="71" s="156" customFormat="1"/>
    <row r="72" s="156" customFormat="1"/>
    <row r="73" s="156" customFormat="1"/>
    <row r="74" s="156" customFormat="1"/>
    <row r="75" s="156" customFormat="1"/>
    <row r="76" s="156" customFormat="1"/>
    <row r="77" s="156" customFormat="1"/>
    <row r="78" s="156" customFormat="1"/>
    <row r="79" s="156" customFormat="1"/>
    <row r="80" s="156" customFormat="1"/>
    <row r="81" s="156" customFormat="1"/>
    <row r="82" s="156" customFormat="1"/>
    <row r="83" s="156" customFormat="1"/>
    <row r="84" s="156" customFormat="1"/>
    <row r="85" s="156" customFormat="1"/>
    <row r="86" s="156" customFormat="1"/>
    <row r="87" s="156" customFormat="1"/>
    <row r="88" s="156" customFormat="1"/>
    <row r="89" s="156" customFormat="1"/>
    <row r="90" s="156" customFormat="1"/>
    <row r="91" s="156" customFormat="1"/>
    <row r="92" s="156" customFormat="1"/>
    <row r="93" s="156" customFormat="1"/>
    <row r="94" s="156" customFormat="1"/>
    <row r="95" s="156" customFormat="1"/>
    <row r="96" s="156" customFormat="1"/>
    <row r="97" s="156" customFormat="1"/>
    <row r="98" s="156" customFormat="1"/>
    <row r="99" s="156" customFormat="1"/>
    <row r="100" s="156" customFormat="1"/>
    <row r="101" s="156" customFormat="1"/>
    <row r="102" s="156" customFormat="1"/>
    <row r="103" s="156" customFormat="1"/>
    <row r="104" s="156" customFormat="1"/>
    <row r="105" s="156" customFormat="1"/>
    <row r="106" s="156" customFormat="1"/>
    <row r="107" s="156" customFormat="1"/>
    <row r="108" s="156" customFormat="1"/>
    <row r="109" s="156" customFormat="1"/>
    <row r="110" s="156" customFormat="1"/>
    <row r="111" s="156" customFormat="1"/>
    <row r="112" s="156" customFormat="1"/>
    <row r="113" s="156" customFormat="1"/>
    <row r="114" s="156" customFormat="1"/>
    <row r="115" s="156" customFormat="1"/>
    <row r="116" s="156" customFormat="1"/>
    <row r="117" s="156" customFormat="1"/>
    <row r="118" s="156" customFormat="1"/>
    <row r="119" s="156" customFormat="1"/>
    <row r="120" s="156" customFormat="1"/>
    <row r="121" s="156" customFormat="1"/>
    <row r="122" s="156" customFormat="1"/>
    <row r="123" s="156" customFormat="1"/>
    <row r="124" s="156" customFormat="1"/>
    <row r="125" s="156" customFormat="1"/>
    <row r="126" s="156" customFormat="1"/>
    <row r="127" s="156" customFormat="1"/>
    <row r="128" s="156" customFormat="1"/>
    <row r="129" s="156" customFormat="1"/>
    <row r="130" s="156" customFormat="1"/>
    <row r="131" s="156" customFormat="1"/>
    <row r="132" s="156" customFormat="1"/>
    <row r="133" s="156" customFormat="1"/>
    <row r="134" s="156" customFormat="1"/>
    <row r="135" s="156" customFormat="1"/>
    <row r="136" s="156" customFormat="1"/>
    <row r="137" s="156" customFormat="1"/>
    <row r="138" s="156" customFormat="1"/>
    <row r="139" s="156" customFormat="1"/>
    <row r="140" s="156" customFormat="1"/>
    <row r="141" s="156" customFormat="1"/>
    <row r="142" s="156" customFormat="1"/>
    <row r="143" s="156" customFormat="1"/>
    <row r="144" s="156" customFormat="1"/>
    <row r="145" s="156" customFormat="1"/>
    <row r="146" s="156" customFormat="1"/>
    <row r="147" s="156" customFormat="1"/>
    <row r="148" s="156" customFormat="1"/>
    <row r="149" s="156" customFormat="1"/>
    <row r="150" s="156" customFormat="1"/>
    <row r="151" s="156" customFormat="1"/>
    <row r="152" s="156" customFormat="1"/>
    <row r="153" s="156" customFormat="1"/>
    <row r="154" s="156" customFormat="1"/>
    <row r="155" s="156" customFormat="1"/>
    <row r="156" s="156" customFormat="1"/>
    <row r="157" s="156" customFormat="1"/>
    <row r="158" s="156" customFormat="1"/>
    <row r="159" s="156" customFormat="1"/>
    <row r="160" s="156" customFormat="1"/>
    <row r="161" s="156" customFormat="1"/>
    <row r="162" s="156" customFormat="1"/>
    <row r="163" s="156" customFormat="1"/>
    <row r="164" s="156" customFormat="1"/>
    <row r="165" s="156" customFormat="1"/>
    <row r="166" s="156" customFormat="1"/>
    <row r="167" s="156" customFormat="1"/>
    <row r="168" s="156" customFormat="1"/>
    <row r="169" s="156" customFormat="1"/>
    <row r="170" s="156" customFormat="1"/>
    <row r="171" s="156" customFormat="1"/>
    <row r="172" s="156" customFormat="1"/>
    <row r="173" s="156" customFormat="1"/>
    <row r="174" s="156" customFormat="1"/>
    <row r="175" s="156" customFormat="1"/>
    <row r="176" s="156" customFormat="1"/>
    <row r="177" s="156" customFormat="1"/>
    <row r="178" s="156" customFormat="1"/>
    <row r="179" s="156" customFormat="1"/>
    <row r="180" s="156" customFormat="1"/>
    <row r="181" s="156" customFormat="1"/>
    <row r="182" s="156" customFormat="1"/>
    <row r="183" s="156" customFormat="1"/>
    <row r="184" s="156" customFormat="1"/>
    <row r="185" s="156" customFormat="1"/>
    <row r="186" s="156" customFormat="1"/>
    <row r="187" s="156" customFormat="1"/>
    <row r="188" s="156" customFormat="1"/>
    <row r="189" s="156" customFormat="1"/>
    <row r="190" s="156" customFormat="1"/>
    <row r="191" s="156" customFormat="1"/>
    <row r="192" s="156" customFormat="1"/>
    <row r="193" spans="4:13" s="156" customFormat="1"/>
    <row r="194" spans="4:13" s="156" customFormat="1"/>
    <row r="195" spans="4:13" s="156" customFormat="1"/>
    <row r="196" spans="4:13" s="156" customFormat="1"/>
    <row r="197" spans="4:13" s="156" customFormat="1"/>
    <row r="198" spans="4:13" s="156" customFormat="1"/>
    <row r="199" spans="4:13" s="156" customFormat="1"/>
    <row r="200" spans="4:13" s="156" customFormat="1"/>
    <row r="201" spans="4:13" s="156" customFormat="1" hidden="1">
      <c r="D201" s="157" t="s">
        <v>448</v>
      </c>
      <c r="E201" s="162">
        <f>E6-E7+E11</f>
        <v>0</v>
      </c>
      <c r="F201" s="162">
        <f>F6-F7+F11</f>
        <v>0</v>
      </c>
      <c r="G201" s="162">
        <f>G6-G7+G11</f>
        <v>0</v>
      </c>
      <c r="H201" s="162">
        <f>H6-H7+H11</f>
        <v>0</v>
      </c>
      <c r="I201" s="162">
        <f>I6-I7+I11</f>
        <v>0</v>
      </c>
    </row>
    <row r="202" spans="4:13" s="156" customFormat="1" hidden="1">
      <c r="D202" s="157" t="s">
        <v>447</v>
      </c>
      <c r="E202" s="162">
        <f>E201+CF!E6</f>
        <v>0</v>
      </c>
      <c r="F202" s="162">
        <f>F201+CF!F6</f>
        <v>0</v>
      </c>
      <c r="G202" s="162">
        <f>G201+CF!G6</f>
        <v>0</v>
      </c>
      <c r="H202" s="162">
        <f>H201+CF!H6</f>
        <v>0</v>
      </c>
      <c r="I202" s="162">
        <f>I201+CF!I6</f>
        <v>0</v>
      </c>
    </row>
    <row r="203" spans="4:13" s="156" customFormat="1" hidden="1">
      <c r="D203" s="163" t="s">
        <v>433</v>
      </c>
      <c r="E203" s="164">
        <f>E20-CF!E49</f>
        <v>0</v>
      </c>
      <c r="F203" s="164">
        <f>F20-CF!F49</f>
        <v>0</v>
      </c>
      <c r="G203" s="164">
        <f>G20-CF!G49</f>
        <v>0</v>
      </c>
      <c r="H203" s="164">
        <f>H20-CF!H49</f>
        <v>0</v>
      </c>
      <c r="I203" s="164">
        <f>I20-CF!I49</f>
        <v>0</v>
      </c>
      <c r="J203" s="159"/>
      <c r="K203" s="160" t="s">
        <v>494</v>
      </c>
      <c r="L203" s="160" t="s">
        <v>434</v>
      </c>
      <c r="M203" s="159"/>
    </row>
    <row r="204" spans="4:13" s="156" customFormat="1" hidden="1">
      <c r="D204" s="163" t="s">
        <v>435</v>
      </c>
      <c r="E204" s="164">
        <f>E20-CF!E49+CF!E6</f>
        <v>0</v>
      </c>
      <c r="F204" s="164">
        <f>F20-CF!F49+CF!F6</f>
        <v>0</v>
      </c>
      <c r="G204" s="164">
        <f>G20-CF!G49+CF!G6</f>
        <v>0</v>
      </c>
      <c r="H204" s="164">
        <f>H20-CF!H49+CF!H6</f>
        <v>0</v>
      </c>
      <c r="I204" s="164">
        <f>I20-CF!I49+CF!I6</f>
        <v>0</v>
      </c>
      <c r="J204" s="159"/>
      <c r="K204" s="160" t="s">
        <v>436</v>
      </c>
      <c r="L204" s="161" t="s">
        <v>437</v>
      </c>
      <c r="M204" s="159"/>
    </row>
    <row r="205" spans="4:13" s="156" customFormat="1" hidden="1">
      <c r="E205" s="162">
        <f t="shared" ref="E205:I206" si="0">E203-E201</f>
        <v>0</v>
      </c>
      <c r="F205" s="162">
        <f t="shared" si="0"/>
        <v>0</v>
      </c>
      <c r="G205" s="162">
        <f t="shared" si="0"/>
        <v>0</v>
      </c>
      <c r="H205" s="162">
        <f t="shared" si="0"/>
        <v>0</v>
      </c>
      <c r="I205" s="162">
        <f t="shared" si="0"/>
        <v>0</v>
      </c>
    </row>
    <row r="206" spans="4:13" s="156" customFormat="1" hidden="1">
      <c r="E206" s="162">
        <f t="shared" si="0"/>
        <v>0</v>
      </c>
      <c r="F206" s="162">
        <f t="shared" si="0"/>
        <v>0</v>
      </c>
      <c r="G206" s="162">
        <f t="shared" si="0"/>
        <v>0</v>
      </c>
      <c r="H206" s="162">
        <f t="shared" si="0"/>
        <v>0</v>
      </c>
      <c r="I206" s="162">
        <f t="shared" si="0"/>
        <v>0</v>
      </c>
    </row>
    <row r="207" spans="4:13" s="156" customFormat="1" hidden="1">
      <c r="E207" s="162">
        <f>-CF!E49+E14</f>
        <v>0</v>
      </c>
      <c r="F207" s="162">
        <f>-CF!F49+F14</f>
        <v>0</v>
      </c>
      <c r="G207" s="162">
        <f>-CF!G49+G14</f>
        <v>0</v>
      </c>
      <c r="H207" s="162">
        <f>-CF!H49+H14</f>
        <v>0</v>
      </c>
      <c r="I207" s="162">
        <f>-CF!I49+I14</f>
        <v>0</v>
      </c>
    </row>
    <row r="208" spans="4:13" s="156" customFormat="1"/>
    <row r="209" spans="4:9" s="156" customFormat="1" hidden="1">
      <c r="D209" s="157" t="s">
        <v>640</v>
      </c>
      <c r="E209" s="156">
        <f>CF!E49</f>
        <v>0</v>
      </c>
      <c r="F209" s="156">
        <f>CF!F49</f>
        <v>0</v>
      </c>
      <c r="G209" s="156">
        <f>CF!G49</f>
        <v>0</v>
      </c>
      <c r="H209" s="156">
        <f>CF!H49</f>
        <v>0</v>
      </c>
      <c r="I209" s="156">
        <f>CF!I49</f>
        <v>0</v>
      </c>
    </row>
    <row r="210" spans="4:9" s="156" customFormat="1" hidden="1">
      <c r="D210" s="157" t="s">
        <v>495</v>
      </c>
      <c r="E210" s="156">
        <f>CF!E50</f>
        <v>0</v>
      </c>
      <c r="F210" s="156">
        <f>CF!F50</f>
        <v>0</v>
      </c>
      <c r="G210" s="156">
        <f>CF!G50</f>
        <v>0</v>
      </c>
      <c r="H210" s="156">
        <f>CF!H50</f>
        <v>0</v>
      </c>
      <c r="I210" s="156">
        <f>CF!I50</f>
        <v>0</v>
      </c>
    </row>
    <row r="211" spans="4:9" s="156" customFormat="1"/>
    <row r="212" spans="4:9" s="156" customFormat="1"/>
    <row r="213" spans="4:9" s="156" customFormat="1"/>
    <row r="214" spans="4:9" s="156" customFormat="1"/>
    <row r="215" spans="4:9" s="156" customFormat="1"/>
    <row r="216" spans="4:9" s="156" customFormat="1"/>
    <row r="217" spans="4:9" s="156" customFormat="1"/>
    <row r="218" spans="4:9" s="156" customFormat="1"/>
    <row r="219" spans="4:9" s="156" customFormat="1"/>
    <row r="220" spans="4:9" s="156" customFormat="1"/>
    <row r="221" spans="4:9" s="156" customFormat="1"/>
    <row r="222" spans="4:9" s="156" customFormat="1"/>
    <row r="223" spans="4:9" s="156" customFormat="1"/>
    <row r="224" spans="4:9" s="156" customFormat="1"/>
    <row r="225" s="156" customFormat="1"/>
    <row r="226" s="156" customFormat="1"/>
    <row r="227" s="156" customFormat="1"/>
    <row r="228" s="156" customFormat="1"/>
    <row r="229" s="156" customFormat="1"/>
    <row r="230" s="156" customFormat="1"/>
    <row r="231" s="156" customFormat="1"/>
    <row r="232" s="156" customFormat="1"/>
    <row r="233" s="156" customFormat="1"/>
    <row r="234" s="156" customFormat="1"/>
    <row r="235" s="156" customFormat="1"/>
    <row r="236" s="156" customFormat="1"/>
    <row r="237" s="156" customFormat="1"/>
    <row r="238" s="156" customFormat="1"/>
    <row r="239" s="156" customFormat="1"/>
    <row r="240" s="156" customFormat="1"/>
    <row r="241" s="156" customFormat="1"/>
    <row r="242" s="156" customFormat="1"/>
    <row r="243" s="156" customFormat="1"/>
    <row r="244" s="156" customFormat="1"/>
    <row r="245" s="156" customFormat="1"/>
    <row r="246" s="156" customFormat="1"/>
    <row r="247" s="156" customFormat="1"/>
    <row r="248" s="156" customFormat="1"/>
    <row r="249" s="156" customFormat="1"/>
    <row r="250" s="156" customFormat="1"/>
    <row r="251" s="156" customFormat="1"/>
    <row r="252" s="156" customFormat="1"/>
    <row r="253" s="156" customFormat="1"/>
    <row r="254" s="156" customFormat="1"/>
    <row r="255" s="156" customFormat="1"/>
    <row r="256" s="156" customFormat="1"/>
    <row r="257" s="156" customFormat="1"/>
    <row r="258" s="156" customFormat="1"/>
    <row r="259" s="156" customFormat="1"/>
    <row r="260" s="156" customFormat="1"/>
    <row r="261" s="156" customFormat="1"/>
    <row r="262" s="156" customFormat="1"/>
    <row r="263" s="156" customFormat="1"/>
    <row r="264" s="156" customFormat="1"/>
    <row r="265" s="156" customFormat="1"/>
    <row r="266" s="156" customFormat="1"/>
    <row r="267" s="156" customFormat="1"/>
    <row r="268" s="156" customFormat="1"/>
    <row r="269" s="156" customFormat="1"/>
    <row r="270" s="156" customFormat="1"/>
    <row r="271" s="156" customFormat="1"/>
    <row r="272" s="156" customFormat="1"/>
    <row r="273" s="156" customFormat="1"/>
    <row r="274" s="156" customFormat="1"/>
    <row r="275" s="156" customFormat="1"/>
    <row r="276" s="156" customFormat="1"/>
    <row r="277" s="156" customFormat="1"/>
    <row r="278" s="156" customFormat="1"/>
    <row r="279" s="156" customFormat="1"/>
    <row r="280" s="156" customFormat="1"/>
    <row r="281" s="156" customFormat="1"/>
    <row r="282" s="156" customFormat="1"/>
    <row r="283" s="156" customFormat="1"/>
    <row r="284" s="156" customFormat="1"/>
    <row r="285" s="156" customFormat="1"/>
    <row r="286" s="156" customFormat="1"/>
    <row r="287" s="156" customFormat="1"/>
    <row r="288" s="156" customFormat="1"/>
    <row r="289" s="156" customFormat="1"/>
    <row r="290" s="156" customFormat="1"/>
    <row r="291" s="156" customFormat="1"/>
    <row r="292" s="156" customFormat="1"/>
    <row r="293" s="156" customFormat="1"/>
    <row r="294" s="156" customFormat="1"/>
    <row r="295" s="156" customFormat="1"/>
    <row r="296" s="156" customFormat="1"/>
    <row r="297" s="156" customFormat="1"/>
    <row r="298" s="156" customFormat="1"/>
    <row r="299" s="156" customFormat="1"/>
    <row r="300" s="156" customFormat="1"/>
    <row r="301" s="156" customFormat="1"/>
    <row r="302" s="156" customFormat="1"/>
    <row r="303" s="156" customFormat="1"/>
    <row r="304" s="156" customFormat="1"/>
    <row r="305" s="156" customFormat="1"/>
    <row r="306" s="156" customFormat="1"/>
    <row r="307" s="156" customFormat="1"/>
    <row r="308" s="156" customFormat="1"/>
    <row r="309" s="156" customFormat="1"/>
    <row r="310" s="156" customFormat="1"/>
    <row r="311" s="156" customFormat="1"/>
    <row r="312" s="156" customFormat="1"/>
    <row r="313" s="156" customFormat="1"/>
    <row r="314" s="156" customFormat="1"/>
    <row r="315" s="156" customFormat="1"/>
    <row r="316" s="156" customFormat="1"/>
    <row r="317" s="156" customFormat="1"/>
    <row r="318" s="156" customFormat="1"/>
    <row r="319" s="156" customFormat="1"/>
    <row r="320" s="156" customFormat="1"/>
    <row r="321" s="156" customFormat="1"/>
    <row r="322" s="156" customFormat="1"/>
    <row r="323" s="156" customFormat="1"/>
    <row r="324" s="156" customFormat="1"/>
    <row r="325" s="156" customFormat="1"/>
    <row r="326" s="156" customFormat="1"/>
    <row r="327" s="156" customFormat="1"/>
    <row r="328" s="156" customFormat="1"/>
    <row r="329" s="156" customFormat="1"/>
    <row r="330" s="156" customFormat="1"/>
    <row r="331" s="156" customFormat="1"/>
    <row r="332" s="156" customFormat="1"/>
    <row r="333" s="156" customFormat="1"/>
    <row r="334" s="156" customFormat="1"/>
    <row r="335" s="156" customFormat="1"/>
    <row r="336" s="156" customFormat="1"/>
    <row r="337" s="156" customFormat="1"/>
    <row r="338" s="156" customFormat="1"/>
    <row r="339" s="156" customFormat="1"/>
    <row r="340" s="156" customFormat="1"/>
    <row r="341" s="156" customFormat="1"/>
    <row r="342" s="156" customFormat="1"/>
    <row r="343" s="156" customFormat="1"/>
    <row r="344" s="156" customFormat="1"/>
    <row r="345" s="156" customFormat="1"/>
    <row r="346" s="156" customFormat="1"/>
    <row r="347" s="156" customFormat="1"/>
    <row r="348" s="156" customFormat="1"/>
    <row r="349" s="156" customFormat="1"/>
    <row r="350" s="156" customFormat="1"/>
    <row r="351" s="156" customFormat="1"/>
    <row r="352" s="156" customFormat="1"/>
    <row r="353" s="156" customFormat="1"/>
    <row r="354" s="156" customFormat="1"/>
    <row r="355" s="156" customFormat="1"/>
    <row r="356" s="156" customFormat="1"/>
    <row r="357" s="156" customFormat="1"/>
    <row r="358" s="156" customFormat="1"/>
    <row r="359" s="156" customFormat="1"/>
    <row r="360" s="156" customFormat="1"/>
    <row r="361" s="156" customFormat="1"/>
    <row r="362" s="156" customFormat="1"/>
    <row r="363" s="156" customFormat="1"/>
    <row r="364" s="156" customFormat="1"/>
    <row r="365" s="156" customFormat="1"/>
    <row r="366" s="156" customFormat="1"/>
    <row r="367" s="156" customFormat="1"/>
    <row r="368" s="156" customFormat="1"/>
    <row r="369" s="156" customFormat="1"/>
    <row r="370" s="156" customFormat="1"/>
    <row r="371" s="156" customFormat="1"/>
    <row r="372" s="156" customFormat="1"/>
    <row r="373" s="156" customFormat="1"/>
    <row r="374" s="156" customFormat="1"/>
    <row r="375" s="156" customFormat="1"/>
    <row r="376" s="156" customFormat="1"/>
    <row r="377" s="156" customFormat="1"/>
    <row r="378" s="156" customFormat="1"/>
    <row r="379" s="156" customFormat="1"/>
    <row r="380" s="156" customFormat="1"/>
    <row r="381" s="156" customFormat="1"/>
    <row r="382" s="156" customFormat="1"/>
    <row r="383" s="156" customFormat="1"/>
    <row r="384" s="156" customFormat="1"/>
    <row r="385" s="156" customFormat="1"/>
    <row r="386" s="156" customFormat="1"/>
    <row r="387" s="156" customFormat="1"/>
    <row r="388" s="156" customFormat="1"/>
    <row r="389" s="156" customFormat="1"/>
    <row r="390" s="156" customFormat="1"/>
    <row r="391" s="156" customFormat="1"/>
    <row r="392" s="156" customFormat="1"/>
    <row r="393" s="156" customFormat="1"/>
    <row r="394" s="156" customFormat="1"/>
    <row r="395" s="156" customFormat="1"/>
    <row r="396" s="156" customFormat="1"/>
    <row r="397" s="156" customFormat="1"/>
    <row r="398" s="156" customFormat="1"/>
    <row r="399" s="156" customFormat="1"/>
    <row r="400" s="156" customFormat="1"/>
    <row r="401" s="156" customFormat="1"/>
    <row r="402" s="156" customFormat="1"/>
    <row r="403" s="156" customFormat="1"/>
    <row r="404" s="156" customFormat="1"/>
    <row r="405" s="156" customFormat="1"/>
    <row r="406" s="156" customFormat="1"/>
    <row r="407" s="156" customFormat="1"/>
    <row r="408" s="156" customFormat="1"/>
    <row r="409" s="156" customFormat="1"/>
    <row r="410" s="156" customFormat="1"/>
    <row r="411" s="156" customFormat="1"/>
    <row r="412" s="156" customFormat="1"/>
    <row r="413" s="156" customFormat="1"/>
    <row r="414" s="156" customFormat="1"/>
    <row r="415" s="156" customFormat="1"/>
    <row r="416" s="156" customFormat="1"/>
    <row r="417" s="156" customFormat="1"/>
    <row r="418" s="156" customFormat="1"/>
    <row r="419" s="156" customFormat="1"/>
    <row r="420" s="156" customFormat="1"/>
    <row r="421" s="156" customFormat="1"/>
    <row r="422" s="156" customFormat="1"/>
    <row r="423" s="156" customFormat="1"/>
    <row r="424" s="156" customFormat="1"/>
    <row r="425" s="156" customFormat="1"/>
    <row r="426" s="156" customFormat="1"/>
    <row r="427" s="156" customFormat="1"/>
    <row r="428" s="156" customFormat="1"/>
    <row r="429" s="156" customFormat="1"/>
    <row r="430" s="156" customFormat="1"/>
    <row r="431" s="156" customFormat="1"/>
  </sheetData>
  <mergeCells count="2">
    <mergeCell ref="E2:I2"/>
    <mergeCell ref="E24:I24"/>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tabColor theme="0" tint="-0.14999847407452621"/>
  </sheetPr>
  <dimension ref="A1:AK413"/>
  <sheetViews>
    <sheetView showGridLines="0" zoomScale="110" zoomScaleNormal="110" workbookViewId="0">
      <pane xSplit="3" ySplit="4" topLeftCell="D5" activePane="bottomRight" state="frozen"/>
      <selection activeCell="E15" sqref="E15"/>
      <selection pane="topRight" activeCell="E15" sqref="E15"/>
      <selection pane="bottomLeft" activeCell="E15" sqref="E15"/>
      <selection pane="bottomRight" activeCell="D5" sqref="D5"/>
    </sheetView>
  </sheetViews>
  <sheetFormatPr defaultRowHeight="12.75" outlineLevelCol="1"/>
  <cols>
    <col min="1" max="1" width="9.140625" style="156"/>
    <col min="2" max="2" width="10.7109375" style="156" hidden="1" customWidth="1" outlineLevel="1"/>
    <col min="3" max="3" width="9.140625" style="1" collapsed="1"/>
    <col min="4" max="4" width="37.42578125" style="2" customWidth="1"/>
    <col min="5" max="9" width="15.7109375" style="1" customWidth="1"/>
    <col min="10" max="10" width="3.7109375" style="156" customWidth="1"/>
    <col min="11" max="11" width="10.28515625" style="156" hidden="1" customWidth="1" outlineLevel="1"/>
    <col min="12" max="12" width="27.140625" style="156" hidden="1" customWidth="1" outlineLevel="1"/>
    <col min="13" max="13" width="9.140625" style="156" hidden="1" customWidth="1" outlineLevel="1" collapsed="1"/>
    <col min="14" max="14" width="9.140625" style="156" collapsed="1"/>
    <col min="15" max="37" width="9.140625" style="156"/>
    <col min="38" max="16384" width="9.140625" style="1"/>
  </cols>
  <sheetData>
    <row r="1" spans="2:13" s="156" customFormat="1" ht="13.5" thickBot="1">
      <c r="D1" s="165"/>
    </row>
    <row r="2" spans="2:13" s="156" customFormat="1" ht="13.5" thickBot="1">
      <c r="D2" s="165"/>
      <c r="E2" s="248" t="s">
        <v>649</v>
      </c>
      <c r="F2" s="249"/>
      <c r="G2" s="249"/>
      <c r="H2" s="249"/>
      <c r="I2" s="250"/>
    </row>
    <row r="3" spans="2:13">
      <c r="C3" s="22"/>
      <c r="D3" s="26" t="s">
        <v>0</v>
      </c>
      <c r="E3" s="251">
        <f>PL!E3</f>
        <v>2006</v>
      </c>
      <c r="F3" s="251">
        <f>PL!F3</f>
        <v>2007</v>
      </c>
      <c r="G3" s="251">
        <f>PL!G3</f>
        <v>2008</v>
      </c>
      <c r="H3" s="251">
        <f>PL!H3</f>
        <v>2009</v>
      </c>
      <c r="I3" s="253">
        <f>PL!I3</f>
        <v>2010</v>
      </c>
    </row>
    <row r="4" spans="2:13">
      <c r="C4" s="24"/>
      <c r="D4" s="25"/>
      <c r="E4" s="252"/>
      <c r="F4" s="252"/>
      <c r="G4" s="252"/>
      <c r="H4" s="252"/>
      <c r="I4" s="254"/>
      <c r="K4" s="157"/>
    </row>
    <row r="5" spans="2:13" ht="15">
      <c r="B5" s="157" t="s">
        <v>393</v>
      </c>
      <c r="C5" s="11" t="s">
        <v>1</v>
      </c>
      <c r="D5" s="12" t="s">
        <v>2</v>
      </c>
      <c r="E5" s="211">
        <f>SUM(E6+E12+E23+E28)</f>
        <v>0</v>
      </c>
      <c r="F5" s="212">
        <f>SUM(F6+F12+F23+F28)</f>
        <v>0</v>
      </c>
      <c r="G5" s="212">
        <f>SUM(G6+G12+G23+G28)</f>
        <v>0</v>
      </c>
      <c r="H5" s="212">
        <f>SUM(H6+H12+H23+H28)</f>
        <v>0</v>
      </c>
      <c r="I5" s="213">
        <f>SUM(I6+I12+I23+I28)</f>
        <v>0</v>
      </c>
      <c r="L5" s="157" t="s">
        <v>295</v>
      </c>
      <c r="M5" s="156" t="s">
        <v>292</v>
      </c>
    </row>
    <row r="6" spans="2:13">
      <c r="B6" s="157" t="s">
        <v>394</v>
      </c>
      <c r="C6" s="13" t="s">
        <v>3</v>
      </c>
      <c r="D6" s="14" t="s">
        <v>4</v>
      </c>
      <c r="E6" s="214">
        <f>SUM(E7:E11)</f>
        <v>0</v>
      </c>
      <c r="F6" s="215">
        <f>SUM(F7:F11)</f>
        <v>0</v>
      </c>
      <c r="G6" s="215">
        <f>SUM(G7:G11)</f>
        <v>0</v>
      </c>
      <c r="H6" s="215">
        <f>SUM(H7:H11)</f>
        <v>0</v>
      </c>
      <c r="I6" s="216">
        <f>SUM(I7:I11)</f>
        <v>0</v>
      </c>
      <c r="L6" s="157" t="s">
        <v>300</v>
      </c>
    </row>
    <row r="7" spans="2:13">
      <c r="C7" s="15" t="s">
        <v>5</v>
      </c>
      <c r="D7" s="16" t="s">
        <v>6</v>
      </c>
      <c r="E7" s="217">
        <v>0</v>
      </c>
      <c r="F7" s="217">
        <v>0</v>
      </c>
      <c r="G7" s="217">
        <v>0</v>
      </c>
      <c r="H7" s="217">
        <v>0</v>
      </c>
      <c r="I7" s="217">
        <v>0</v>
      </c>
    </row>
    <row r="8" spans="2:13">
      <c r="C8" s="15" t="s">
        <v>7</v>
      </c>
      <c r="D8" s="16" t="s">
        <v>8</v>
      </c>
      <c r="E8" s="217">
        <v>0</v>
      </c>
      <c r="F8" s="217">
        <v>0</v>
      </c>
      <c r="G8" s="217">
        <v>0</v>
      </c>
      <c r="H8" s="217">
        <v>0</v>
      </c>
      <c r="I8" s="217">
        <v>0</v>
      </c>
    </row>
    <row r="9" spans="2:13">
      <c r="C9" s="15" t="s">
        <v>9</v>
      </c>
      <c r="D9" s="16" t="s">
        <v>10</v>
      </c>
      <c r="E9" s="217">
        <v>0</v>
      </c>
      <c r="F9" s="217">
        <v>0</v>
      </c>
      <c r="G9" s="217">
        <v>0</v>
      </c>
      <c r="H9" s="217">
        <v>0</v>
      </c>
      <c r="I9" s="217">
        <v>0</v>
      </c>
    </row>
    <row r="10" spans="2:13">
      <c r="C10" s="15" t="s">
        <v>11</v>
      </c>
      <c r="D10" s="16" t="s">
        <v>12</v>
      </c>
      <c r="E10" s="217">
        <v>0</v>
      </c>
      <c r="F10" s="217">
        <v>0</v>
      </c>
      <c r="G10" s="217">
        <v>0</v>
      </c>
      <c r="H10" s="217">
        <v>0</v>
      </c>
      <c r="I10" s="217">
        <v>0</v>
      </c>
    </row>
    <row r="11" spans="2:13">
      <c r="C11" s="15" t="s">
        <v>13</v>
      </c>
      <c r="D11" s="16" t="s">
        <v>14</v>
      </c>
      <c r="E11" s="217">
        <v>0</v>
      </c>
      <c r="F11" s="217">
        <v>0</v>
      </c>
      <c r="G11" s="217">
        <v>0</v>
      </c>
      <c r="H11" s="217">
        <v>0</v>
      </c>
      <c r="I11" s="217">
        <v>0</v>
      </c>
      <c r="K11" s="157" t="s">
        <v>310</v>
      </c>
    </row>
    <row r="12" spans="2:13">
      <c r="B12" s="157" t="s">
        <v>395</v>
      </c>
      <c r="C12" s="13" t="s">
        <v>15</v>
      </c>
      <c r="D12" s="14" t="s">
        <v>16</v>
      </c>
      <c r="E12" s="214">
        <f>SUM(E13:E20)</f>
        <v>0</v>
      </c>
      <c r="F12" s="215">
        <f>SUM(F13:F20)</f>
        <v>0</v>
      </c>
      <c r="G12" s="215">
        <f>SUM(G13:G20)</f>
        <v>0</v>
      </c>
      <c r="H12" s="215">
        <f>SUM(H13:H20)</f>
        <v>0</v>
      </c>
      <c r="I12" s="216">
        <f>SUM(I13:I20)</f>
        <v>0</v>
      </c>
      <c r="L12" s="157" t="s">
        <v>289</v>
      </c>
    </row>
    <row r="13" spans="2:13">
      <c r="C13" s="15" t="s">
        <v>17</v>
      </c>
      <c r="D13" s="16" t="s">
        <v>18</v>
      </c>
      <c r="E13" s="217">
        <v>0</v>
      </c>
      <c r="F13" s="217">
        <v>0</v>
      </c>
      <c r="G13" s="217">
        <v>0</v>
      </c>
      <c r="H13" s="217">
        <v>0</v>
      </c>
      <c r="I13" s="217">
        <v>0</v>
      </c>
    </row>
    <row r="14" spans="2:13">
      <c r="C14" s="15" t="s">
        <v>19</v>
      </c>
      <c r="D14" s="16" t="s">
        <v>20</v>
      </c>
      <c r="E14" s="217">
        <v>0</v>
      </c>
      <c r="F14" s="217">
        <v>0</v>
      </c>
      <c r="G14" s="217">
        <v>0</v>
      </c>
      <c r="H14" s="217">
        <v>0</v>
      </c>
      <c r="I14" s="217">
        <v>0</v>
      </c>
      <c r="L14" s="156" t="s">
        <v>335</v>
      </c>
    </row>
    <row r="15" spans="2:13">
      <c r="C15" s="15" t="s">
        <v>21</v>
      </c>
      <c r="D15" s="16" t="s">
        <v>22</v>
      </c>
      <c r="E15" s="217">
        <v>0</v>
      </c>
      <c r="F15" s="217">
        <v>0</v>
      </c>
      <c r="G15" s="217">
        <v>0</v>
      </c>
      <c r="H15" s="217">
        <v>0</v>
      </c>
      <c r="I15" s="217">
        <v>0</v>
      </c>
    </row>
    <row r="16" spans="2:13">
      <c r="C16" s="15" t="s">
        <v>23</v>
      </c>
      <c r="D16" s="16" t="s">
        <v>24</v>
      </c>
      <c r="E16" s="217">
        <v>0</v>
      </c>
      <c r="F16" s="217">
        <v>0</v>
      </c>
      <c r="G16" s="217">
        <v>0</v>
      </c>
      <c r="H16" s="217">
        <v>0</v>
      </c>
      <c r="I16" s="217">
        <v>0</v>
      </c>
    </row>
    <row r="17" spans="2:13">
      <c r="C17" s="15" t="s">
        <v>25</v>
      </c>
      <c r="D17" s="16" t="s">
        <v>26</v>
      </c>
      <c r="E17" s="217">
        <v>0</v>
      </c>
      <c r="F17" s="217">
        <v>0</v>
      </c>
      <c r="G17" s="217">
        <v>0</v>
      </c>
      <c r="H17" s="217">
        <v>0</v>
      </c>
      <c r="I17" s="217">
        <v>0</v>
      </c>
    </row>
    <row r="18" spans="2:13">
      <c r="C18" s="15" t="s">
        <v>27</v>
      </c>
      <c r="D18" s="16" t="s">
        <v>28</v>
      </c>
      <c r="E18" s="217">
        <v>0</v>
      </c>
      <c r="F18" s="217">
        <v>0</v>
      </c>
      <c r="G18" s="217">
        <v>0</v>
      </c>
      <c r="H18" s="217">
        <v>0</v>
      </c>
      <c r="I18" s="217">
        <v>0</v>
      </c>
    </row>
    <row r="19" spans="2:13">
      <c r="C19" s="15" t="s">
        <v>29</v>
      </c>
      <c r="D19" s="16" t="s">
        <v>30</v>
      </c>
      <c r="E19" s="217">
        <v>0</v>
      </c>
      <c r="F19" s="217">
        <v>0</v>
      </c>
      <c r="G19" s="217">
        <v>0</v>
      </c>
      <c r="H19" s="217">
        <v>0</v>
      </c>
      <c r="I19" s="217">
        <v>0</v>
      </c>
      <c r="K19" s="157" t="s">
        <v>311</v>
      </c>
    </row>
    <row r="20" spans="2:13">
      <c r="C20" s="15" t="s">
        <v>31</v>
      </c>
      <c r="D20" s="16" t="s">
        <v>32</v>
      </c>
      <c r="E20" s="214">
        <f>E21+E22</f>
        <v>0</v>
      </c>
      <c r="F20" s="215">
        <f>F21+F22</f>
        <v>0</v>
      </c>
      <c r="G20" s="215">
        <f>G21+G22</f>
        <v>0</v>
      </c>
      <c r="H20" s="215">
        <f>H21+H22</f>
        <v>0</v>
      </c>
      <c r="I20" s="216">
        <f>I21+I22</f>
        <v>0</v>
      </c>
    </row>
    <row r="21" spans="2:13">
      <c r="C21" s="15" t="s">
        <v>33</v>
      </c>
      <c r="D21" s="16" t="s">
        <v>18</v>
      </c>
      <c r="E21" s="217">
        <v>0</v>
      </c>
      <c r="F21" s="217">
        <v>0</v>
      </c>
      <c r="G21" s="217">
        <v>0</v>
      </c>
      <c r="H21" s="217">
        <v>0</v>
      </c>
      <c r="I21" s="218">
        <v>0</v>
      </c>
    </row>
    <row r="22" spans="2:13">
      <c r="C22" s="15" t="s">
        <v>34</v>
      </c>
      <c r="D22" s="16" t="s">
        <v>35</v>
      </c>
      <c r="E22" s="217">
        <v>0</v>
      </c>
      <c r="F22" s="217">
        <v>0</v>
      </c>
      <c r="G22" s="217">
        <v>0</v>
      </c>
      <c r="H22" s="217">
        <v>0</v>
      </c>
      <c r="I22" s="218">
        <v>0</v>
      </c>
    </row>
    <row r="23" spans="2:13">
      <c r="B23" s="157" t="s">
        <v>396</v>
      </c>
      <c r="C23" s="13" t="s">
        <v>36</v>
      </c>
      <c r="D23" s="14" t="s">
        <v>37</v>
      </c>
      <c r="E23" s="214">
        <f>SUM(E24:E27)</f>
        <v>0</v>
      </c>
      <c r="F23" s="215">
        <f>SUM(F24:F27)</f>
        <v>0</v>
      </c>
      <c r="G23" s="215">
        <f>SUM(G24:G27)</f>
        <v>0</v>
      </c>
      <c r="H23" s="215">
        <f>SUM(H24:H27)</f>
        <v>0</v>
      </c>
      <c r="I23" s="216">
        <f>SUM(I24:I27)</f>
        <v>0</v>
      </c>
      <c r="L23" s="157" t="s">
        <v>301</v>
      </c>
    </row>
    <row r="24" spans="2:13">
      <c r="C24" s="15" t="s">
        <v>38</v>
      </c>
      <c r="D24" s="16" t="s">
        <v>39</v>
      </c>
      <c r="E24" s="217">
        <v>0</v>
      </c>
      <c r="F24" s="217">
        <v>0</v>
      </c>
      <c r="G24" s="217">
        <v>0</v>
      </c>
      <c r="H24" s="217">
        <v>0</v>
      </c>
      <c r="I24" s="217">
        <v>0</v>
      </c>
      <c r="L24" s="156" t="s">
        <v>336</v>
      </c>
    </row>
    <row r="25" spans="2:13">
      <c r="C25" s="15" t="s">
        <v>40</v>
      </c>
      <c r="D25" s="16" t="s">
        <v>41</v>
      </c>
      <c r="E25" s="217">
        <v>0</v>
      </c>
      <c r="F25" s="217">
        <v>0</v>
      </c>
      <c r="G25" s="217">
        <v>0</v>
      </c>
      <c r="H25" s="217">
        <v>0</v>
      </c>
      <c r="I25" s="217">
        <v>0</v>
      </c>
    </row>
    <row r="26" spans="2:13">
      <c r="C26" s="15" t="s">
        <v>43</v>
      </c>
      <c r="D26" s="16" t="s">
        <v>42</v>
      </c>
      <c r="E26" s="217">
        <v>0</v>
      </c>
      <c r="F26" s="217">
        <v>0</v>
      </c>
      <c r="G26" s="217">
        <v>0</v>
      </c>
      <c r="H26" s="217">
        <v>0</v>
      </c>
      <c r="I26" s="217">
        <v>0</v>
      </c>
    </row>
    <row r="27" spans="2:13">
      <c r="C27" s="15" t="s">
        <v>44</v>
      </c>
      <c r="D27" s="16" t="s">
        <v>45</v>
      </c>
      <c r="E27" s="217">
        <v>0</v>
      </c>
      <c r="F27" s="217">
        <v>0</v>
      </c>
      <c r="G27" s="217">
        <v>0</v>
      </c>
      <c r="H27" s="217">
        <v>0</v>
      </c>
      <c r="I27" s="217">
        <v>0</v>
      </c>
      <c r="L27" s="156" t="s">
        <v>337</v>
      </c>
    </row>
    <row r="28" spans="2:13">
      <c r="B28" s="157" t="s">
        <v>397</v>
      </c>
      <c r="C28" s="13" t="s">
        <v>46</v>
      </c>
      <c r="D28" s="17" t="s">
        <v>47</v>
      </c>
      <c r="E28" s="214">
        <f>E29+E30</f>
        <v>0</v>
      </c>
      <c r="F28" s="215">
        <f>F29+F30</f>
        <v>0</v>
      </c>
      <c r="G28" s="215">
        <f>G29+G30</f>
        <v>0</v>
      </c>
      <c r="H28" s="215">
        <f>H29+H30</f>
        <v>0</v>
      </c>
      <c r="I28" s="216">
        <f>I29+I30</f>
        <v>0</v>
      </c>
    </row>
    <row r="29" spans="2:13">
      <c r="C29" s="15" t="s">
        <v>48</v>
      </c>
      <c r="D29" s="18" t="s">
        <v>49</v>
      </c>
      <c r="E29" s="217">
        <v>0</v>
      </c>
      <c r="F29" s="217">
        <v>0</v>
      </c>
      <c r="G29" s="217">
        <v>0</v>
      </c>
      <c r="H29" s="217">
        <v>0</v>
      </c>
      <c r="I29" s="217">
        <v>0</v>
      </c>
      <c r="L29" s="157" t="s">
        <v>538</v>
      </c>
    </row>
    <row r="30" spans="2:13">
      <c r="C30" s="15" t="s">
        <v>50</v>
      </c>
      <c r="D30" s="18" t="s">
        <v>51</v>
      </c>
      <c r="E30" s="217">
        <v>0</v>
      </c>
      <c r="F30" s="217">
        <v>0</v>
      </c>
      <c r="G30" s="217">
        <v>0</v>
      </c>
      <c r="H30" s="217">
        <v>0</v>
      </c>
      <c r="I30" s="217">
        <v>0</v>
      </c>
      <c r="K30" s="157" t="s">
        <v>305</v>
      </c>
    </row>
    <row r="31" spans="2:13" ht="15">
      <c r="B31" s="157" t="s">
        <v>398</v>
      </c>
      <c r="C31" s="11" t="s">
        <v>52</v>
      </c>
      <c r="D31" s="12" t="s">
        <v>53</v>
      </c>
      <c r="E31" s="211">
        <f>SUM(E32+E40+E44+E48)</f>
        <v>0</v>
      </c>
      <c r="F31" s="212">
        <f>SUM(F32+F40+F44+F48)</f>
        <v>0</v>
      </c>
      <c r="G31" s="212">
        <f>SUM(G32+G40+G44+G48)</f>
        <v>0</v>
      </c>
      <c r="H31" s="212">
        <f>SUM(H32+H40+H44+H48)</f>
        <v>0</v>
      </c>
      <c r="I31" s="213">
        <f>SUM(I32+I40+I44+I48)</f>
        <v>0</v>
      </c>
      <c r="L31" s="157" t="s">
        <v>291</v>
      </c>
      <c r="M31" s="158" t="s">
        <v>290</v>
      </c>
    </row>
    <row r="32" spans="2:13">
      <c r="B32" s="157" t="s">
        <v>415</v>
      </c>
      <c r="C32" s="13" t="s">
        <v>3</v>
      </c>
      <c r="D32" s="14" t="s">
        <v>54</v>
      </c>
      <c r="E32" s="214">
        <f>SUM(E33+E38+E39)</f>
        <v>0</v>
      </c>
      <c r="F32" s="215">
        <f>SUM(F33+F38+F39)</f>
        <v>0</v>
      </c>
      <c r="G32" s="215">
        <f>SUM(G33+G38+G39)</f>
        <v>0</v>
      </c>
      <c r="H32" s="215">
        <f>SUM(H33+H38+H39)</f>
        <v>0</v>
      </c>
      <c r="I32" s="216">
        <f>SUM(I33+I38+I39)</f>
        <v>0</v>
      </c>
      <c r="L32" s="157" t="s">
        <v>330</v>
      </c>
    </row>
    <row r="33" spans="2:12">
      <c r="B33" s="157" t="s">
        <v>55</v>
      </c>
      <c r="C33" s="15" t="s">
        <v>56</v>
      </c>
      <c r="D33" s="16" t="s">
        <v>55</v>
      </c>
      <c r="E33" s="214">
        <f>SUM(E34:E37)</f>
        <v>0</v>
      </c>
      <c r="F33" s="215">
        <f>SUM(F34:F37)</f>
        <v>0</v>
      </c>
      <c r="G33" s="215">
        <f>SUM(G34:G37)</f>
        <v>0</v>
      </c>
      <c r="H33" s="215">
        <f>SUM(H34:H37)</f>
        <v>0</v>
      </c>
      <c r="I33" s="216">
        <f>SUM(I34:I37)</f>
        <v>0</v>
      </c>
      <c r="L33" s="157" t="s">
        <v>329</v>
      </c>
    </row>
    <row r="34" spans="2:12">
      <c r="C34" s="15" t="s">
        <v>57</v>
      </c>
      <c r="D34" s="16" t="s">
        <v>58</v>
      </c>
      <c r="E34" s="217">
        <v>0</v>
      </c>
      <c r="F34" s="217">
        <v>0</v>
      </c>
      <c r="G34" s="217">
        <v>0</v>
      </c>
      <c r="H34" s="217">
        <v>0</v>
      </c>
      <c r="I34" s="218">
        <v>0</v>
      </c>
      <c r="L34" s="157"/>
    </row>
    <row r="35" spans="2:12">
      <c r="C35" s="15" t="s">
        <v>59</v>
      </c>
      <c r="D35" s="16" t="s">
        <v>60</v>
      </c>
      <c r="E35" s="217">
        <v>0</v>
      </c>
      <c r="F35" s="217">
        <v>0</v>
      </c>
      <c r="G35" s="217">
        <v>0</v>
      </c>
      <c r="H35" s="217">
        <v>0</v>
      </c>
      <c r="I35" s="217">
        <v>0</v>
      </c>
    </row>
    <row r="36" spans="2:12">
      <c r="C36" s="15" t="s">
        <v>61</v>
      </c>
      <c r="D36" s="16" t="s">
        <v>62</v>
      </c>
      <c r="E36" s="217">
        <v>0</v>
      </c>
      <c r="F36" s="217">
        <v>0</v>
      </c>
      <c r="G36" s="217">
        <v>0</v>
      </c>
      <c r="H36" s="217">
        <v>0</v>
      </c>
      <c r="I36" s="217">
        <v>0</v>
      </c>
    </row>
    <row r="37" spans="2:12">
      <c r="C37" s="15" t="s">
        <v>63</v>
      </c>
      <c r="D37" s="16" t="s">
        <v>64</v>
      </c>
      <c r="E37" s="217">
        <v>0</v>
      </c>
      <c r="F37" s="217">
        <v>0</v>
      </c>
      <c r="G37" s="217">
        <v>0</v>
      </c>
      <c r="H37" s="217">
        <v>0</v>
      </c>
      <c r="I37" s="217">
        <v>0</v>
      </c>
    </row>
    <row r="38" spans="2:12">
      <c r="C38" s="15" t="s">
        <v>65</v>
      </c>
      <c r="D38" s="16" t="s">
        <v>66</v>
      </c>
      <c r="E38" s="217">
        <v>0</v>
      </c>
      <c r="F38" s="217">
        <v>0</v>
      </c>
      <c r="G38" s="217">
        <v>0</v>
      </c>
      <c r="H38" s="217">
        <v>0</v>
      </c>
      <c r="I38" s="217">
        <v>0</v>
      </c>
      <c r="K38" s="157" t="s">
        <v>308</v>
      </c>
      <c r="L38" s="156" t="s">
        <v>333</v>
      </c>
    </row>
    <row r="39" spans="2:12">
      <c r="C39" s="15" t="s">
        <v>68</v>
      </c>
      <c r="D39" s="16" t="s">
        <v>67</v>
      </c>
      <c r="E39" s="217">
        <v>0</v>
      </c>
      <c r="F39" s="217">
        <v>0</v>
      </c>
      <c r="G39" s="217">
        <v>0</v>
      </c>
      <c r="H39" s="217">
        <v>0</v>
      </c>
      <c r="I39" s="218">
        <v>0</v>
      </c>
    </row>
    <row r="40" spans="2:12">
      <c r="B40" s="157" t="s">
        <v>399</v>
      </c>
      <c r="C40" s="13" t="s">
        <v>15</v>
      </c>
      <c r="D40" s="14" t="s">
        <v>69</v>
      </c>
      <c r="E40" s="214">
        <f>SUM(E41:E43)</f>
        <v>0</v>
      </c>
      <c r="F40" s="215">
        <f>SUM(F41:F43)</f>
        <v>0</v>
      </c>
      <c r="G40" s="215">
        <f>SUM(G41:G43)</f>
        <v>0</v>
      </c>
      <c r="H40" s="215">
        <f>SUM(H41:H43)</f>
        <v>0</v>
      </c>
      <c r="I40" s="216">
        <f>SUM(I41:I43)</f>
        <v>0</v>
      </c>
      <c r="L40" s="157" t="s">
        <v>302</v>
      </c>
    </row>
    <row r="41" spans="2:12">
      <c r="C41" s="15" t="s">
        <v>70</v>
      </c>
      <c r="D41" s="16" t="s">
        <v>71</v>
      </c>
      <c r="E41" s="217">
        <v>0</v>
      </c>
      <c r="F41" s="217">
        <v>0</v>
      </c>
      <c r="G41" s="217">
        <v>0</v>
      </c>
      <c r="H41" s="217">
        <v>0</v>
      </c>
      <c r="I41" s="217">
        <v>0</v>
      </c>
      <c r="L41" s="157" t="s">
        <v>331</v>
      </c>
    </row>
    <row r="42" spans="2:12">
      <c r="C42" s="15" t="s">
        <v>72</v>
      </c>
      <c r="D42" s="16" t="s">
        <v>73</v>
      </c>
      <c r="E42" s="217">
        <v>0</v>
      </c>
      <c r="F42" s="217">
        <v>0</v>
      </c>
      <c r="G42" s="217">
        <v>0</v>
      </c>
      <c r="H42" s="217">
        <v>0</v>
      </c>
      <c r="I42" s="217">
        <v>0</v>
      </c>
      <c r="K42" s="157" t="s">
        <v>306</v>
      </c>
    </row>
    <row r="43" spans="2:12">
      <c r="C43" s="15" t="s">
        <v>75</v>
      </c>
      <c r="D43" s="16" t="s">
        <v>74</v>
      </c>
      <c r="E43" s="217">
        <v>0</v>
      </c>
      <c r="F43" s="217">
        <v>0</v>
      </c>
      <c r="G43" s="217">
        <v>0</v>
      </c>
      <c r="H43" s="217">
        <v>0</v>
      </c>
      <c r="I43" s="217">
        <v>0</v>
      </c>
      <c r="L43" s="156" t="s">
        <v>332</v>
      </c>
    </row>
    <row r="44" spans="2:12">
      <c r="B44" s="157" t="s">
        <v>400</v>
      </c>
      <c r="C44" s="13" t="s">
        <v>36</v>
      </c>
      <c r="D44" s="14" t="s">
        <v>76</v>
      </c>
      <c r="E44" s="215">
        <f>SUM(E45:E47)</f>
        <v>0</v>
      </c>
      <c r="F44" s="215">
        <f>SUM(F45:F47)</f>
        <v>0</v>
      </c>
      <c r="G44" s="215">
        <f>SUM(G45:G47)</f>
        <v>0</v>
      </c>
      <c r="H44" s="215">
        <f>SUM(H45:H47)</f>
        <v>0</v>
      </c>
      <c r="I44" s="216">
        <f>SUM(I45:I47)</f>
        <v>0</v>
      </c>
      <c r="L44" s="157" t="s">
        <v>334</v>
      </c>
    </row>
    <row r="45" spans="2:12">
      <c r="C45" s="15" t="s">
        <v>38</v>
      </c>
      <c r="D45" s="16" t="s">
        <v>77</v>
      </c>
      <c r="E45" s="217">
        <v>0</v>
      </c>
      <c r="F45" s="217">
        <v>0</v>
      </c>
      <c r="G45" s="217">
        <v>0</v>
      </c>
      <c r="H45" s="217">
        <v>0</v>
      </c>
      <c r="I45" s="218">
        <v>0</v>
      </c>
    </row>
    <row r="46" spans="2:12">
      <c r="C46" s="15" t="s">
        <v>40</v>
      </c>
      <c r="D46" s="16" t="s">
        <v>78</v>
      </c>
      <c r="E46" s="217">
        <v>0</v>
      </c>
      <c r="F46" s="217">
        <v>0</v>
      </c>
      <c r="G46" s="217">
        <v>0</v>
      </c>
      <c r="H46" s="217">
        <v>0</v>
      </c>
      <c r="I46" s="218">
        <v>0</v>
      </c>
    </row>
    <row r="47" spans="2:12">
      <c r="C47" s="15" t="s">
        <v>43</v>
      </c>
      <c r="D47" s="16" t="s">
        <v>79</v>
      </c>
      <c r="E47" s="217">
        <v>0</v>
      </c>
      <c r="F47" s="217">
        <v>0</v>
      </c>
      <c r="G47" s="217">
        <v>0</v>
      </c>
      <c r="H47" s="217">
        <v>0</v>
      </c>
      <c r="I47" s="218">
        <v>0</v>
      </c>
    </row>
    <row r="48" spans="2:12">
      <c r="B48" s="157" t="s">
        <v>401</v>
      </c>
      <c r="C48" s="13" t="s">
        <v>46</v>
      </c>
      <c r="D48" s="14" t="s">
        <v>80</v>
      </c>
      <c r="E48" s="217">
        <v>0</v>
      </c>
      <c r="F48" s="217">
        <v>0</v>
      </c>
      <c r="G48" s="217">
        <v>0</v>
      </c>
      <c r="H48" s="217">
        <v>0</v>
      </c>
      <c r="I48" s="217">
        <v>0</v>
      </c>
      <c r="L48" s="157" t="s">
        <v>328</v>
      </c>
    </row>
    <row r="49" spans="2:12" ht="15.75" thickBot="1">
      <c r="B49" s="157" t="s">
        <v>402</v>
      </c>
      <c r="C49" s="19"/>
      <c r="D49" s="20" t="s">
        <v>81</v>
      </c>
      <c r="E49" s="219">
        <f>SUM(E5+E31)</f>
        <v>0</v>
      </c>
      <c r="F49" s="220">
        <f>SUM(F5+F31)</f>
        <v>0</v>
      </c>
      <c r="G49" s="220">
        <f>SUM(G5+G31)</f>
        <v>0</v>
      </c>
      <c r="H49" s="220">
        <f>SUM(H5+H31)</f>
        <v>0</v>
      </c>
      <c r="I49" s="221">
        <f>SUM(I5+I31)</f>
        <v>0</v>
      </c>
      <c r="L49" s="157" t="s">
        <v>327</v>
      </c>
    </row>
    <row r="50" spans="2:12" s="156" customFormat="1">
      <c r="D50" s="165"/>
      <c r="E50" s="222"/>
      <c r="F50" s="222"/>
      <c r="G50" s="222"/>
      <c r="H50" s="222"/>
      <c r="I50" s="222"/>
    </row>
    <row r="51" spans="2:12" s="156" customFormat="1">
      <c r="D51" s="166" t="s">
        <v>315</v>
      </c>
      <c r="E51" s="223">
        <f>E49-E95</f>
        <v>0</v>
      </c>
      <c r="F51" s="223">
        <f>F49-F95</f>
        <v>0</v>
      </c>
      <c r="G51" s="223">
        <f>G49-G95</f>
        <v>0</v>
      </c>
      <c r="H51" s="223">
        <f>H49-H95</f>
        <v>0</v>
      </c>
      <c r="I51" s="223">
        <f>I49-I95</f>
        <v>0</v>
      </c>
    </row>
    <row r="52" spans="2:12" s="156" customFormat="1" ht="13.5" thickBot="1">
      <c r="D52" s="165"/>
      <c r="E52" s="222"/>
      <c r="F52" s="222"/>
      <c r="G52" s="222"/>
      <c r="H52" s="222"/>
      <c r="I52" s="222"/>
    </row>
    <row r="53" spans="2:12">
      <c r="C53" s="22"/>
      <c r="D53" s="23" t="s">
        <v>82</v>
      </c>
      <c r="E53" s="251">
        <f>PL!E3</f>
        <v>2006</v>
      </c>
      <c r="F53" s="251">
        <f>PL!F3</f>
        <v>2007</v>
      </c>
      <c r="G53" s="251">
        <f>PL!G3</f>
        <v>2008</v>
      </c>
      <c r="H53" s="251">
        <f>PL!H3</f>
        <v>2009</v>
      </c>
      <c r="I53" s="253">
        <f>PL!I3</f>
        <v>2010</v>
      </c>
    </row>
    <row r="54" spans="2:12" ht="12.75" customHeight="1">
      <c r="C54" s="24"/>
      <c r="D54" s="25"/>
      <c r="E54" s="252"/>
      <c r="F54" s="252"/>
      <c r="G54" s="252"/>
      <c r="H54" s="252"/>
      <c r="I54" s="254"/>
    </row>
    <row r="55" spans="2:12" ht="15">
      <c r="B55" s="157" t="s">
        <v>403</v>
      </c>
      <c r="C55" s="11" t="s">
        <v>83</v>
      </c>
      <c r="D55" s="12" t="s">
        <v>84</v>
      </c>
      <c r="E55" s="224">
        <f>SUM(E56+E61+E62+E66)</f>
        <v>0</v>
      </c>
      <c r="F55" s="224">
        <f>SUM(F56+F61+F62+F66)</f>
        <v>0</v>
      </c>
      <c r="G55" s="224">
        <f>SUM(G56+G61+G62+G66)</f>
        <v>0</v>
      </c>
      <c r="H55" s="224">
        <f>SUM(H56+H61+H62+H66)</f>
        <v>0</v>
      </c>
      <c r="I55" s="225">
        <f>SUM(I56+I61+I62+I66)</f>
        <v>0</v>
      </c>
      <c r="L55" s="157" t="s">
        <v>286</v>
      </c>
    </row>
    <row r="56" spans="2:12">
      <c r="C56" s="13" t="s">
        <v>3</v>
      </c>
      <c r="D56" s="14" t="s">
        <v>85</v>
      </c>
      <c r="E56" s="226">
        <f>SUM(E57:E60)</f>
        <v>0</v>
      </c>
      <c r="F56" s="226">
        <f>SUM(F57:F60)</f>
        <v>0</v>
      </c>
      <c r="G56" s="226">
        <f>SUM(G57:G60)</f>
        <v>0</v>
      </c>
      <c r="H56" s="226">
        <f>SUM(H57:H60)</f>
        <v>0</v>
      </c>
      <c r="I56" s="227">
        <f>SUM(I57:I60)</f>
        <v>0</v>
      </c>
    </row>
    <row r="57" spans="2:12">
      <c r="C57" s="15" t="s">
        <v>56</v>
      </c>
      <c r="D57" s="16" t="s">
        <v>86</v>
      </c>
      <c r="E57" s="217">
        <v>0</v>
      </c>
      <c r="F57" s="217">
        <v>0</v>
      </c>
      <c r="G57" s="228">
        <v>0</v>
      </c>
      <c r="H57" s="228">
        <v>0</v>
      </c>
      <c r="I57" s="228">
        <v>0</v>
      </c>
      <c r="L57" s="157" t="s">
        <v>539</v>
      </c>
    </row>
    <row r="58" spans="2:12">
      <c r="C58" s="15" t="s">
        <v>65</v>
      </c>
      <c r="D58" s="16" t="s">
        <v>87</v>
      </c>
      <c r="E58" s="217">
        <v>0</v>
      </c>
      <c r="F58" s="217">
        <v>0</v>
      </c>
      <c r="G58" s="228">
        <v>0</v>
      </c>
      <c r="H58" s="228">
        <v>0</v>
      </c>
      <c r="I58" s="228">
        <v>0</v>
      </c>
    </row>
    <row r="59" spans="2:12">
      <c r="C59" s="15" t="s">
        <v>68</v>
      </c>
      <c r="D59" s="16" t="s">
        <v>88</v>
      </c>
      <c r="E59" s="217">
        <v>0</v>
      </c>
      <c r="F59" s="217">
        <v>0</v>
      </c>
      <c r="G59" s="228">
        <v>0</v>
      </c>
      <c r="H59" s="228">
        <v>0</v>
      </c>
      <c r="I59" s="228">
        <v>0</v>
      </c>
      <c r="L59" s="157" t="s">
        <v>540</v>
      </c>
    </row>
    <row r="60" spans="2:12">
      <c r="C60" s="15" t="s">
        <v>89</v>
      </c>
      <c r="D60" s="16" t="s">
        <v>90</v>
      </c>
      <c r="E60" s="217">
        <v>0</v>
      </c>
      <c r="F60" s="217">
        <v>0</v>
      </c>
      <c r="G60" s="228">
        <v>0</v>
      </c>
      <c r="H60" s="228">
        <v>0</v>
      </c>
      <c r="I60" s="228">
        <v>0</v>
      </c>
      <c r="L60" s="157" t="s">
        <v>541</v>
      </c>
    </row>
    <row r="61" spans="2:12">
      <c r="C61" s="13" t="s">
        <v>15</v>
      </c>
      <c r="D61" s="14" t="s">
        <v>91</v>
      </c>
      <c r="E61" s="217">
        <v>0</v>
      </c>
      <c r="F61" s="217">
        <v>0</v>
      </c>
      <c r="G61" s="228">
        <v>0</v>
      </c>
      <c r="H61" s="228">
        <v>0</v>
      </c>
      <c r="I61" s="229">
        <v>0</v>
      </c>
      <c r="L61" s="157" t="s">
        <v>542</v>
      </c>
    </row>
    <row r="62" spans="2:12">
      <c r="C62" s="13" t="s">
        <v>36</v>
      </c>
      <c r="D62" s="14" t="s">
        <v>92</v>
      </c>
      <c r="E62" s="226">
        <f>SUM(E63:E65)</f>
        <v>0</v>
      </c>
      <c r="F62" s="226">
        <f>SUM(F63:F65)</f>
        <v>0</v>
      </c>
      <c r="G62" s="226">
        <f>SUM(G63:G65)</f>
        <v>0</v>
      </c>
      <c r="H62" s="226">
        <f>SUM(H63:H65)</f>
        <v>0</v>
      </c>
      <c r="I62" s="227">
        <f>SUM(I63:I65)</f>
        <v>0</v>
      </c>
      <c r="L62" s="157" t="s">
        <v>543</v>
      </c>
    </row>
    <row r="63" spans="2:12">
      <c r="C63" s="15" t="s">
        <v>38</v>
      </c>
      <c r="D63" s="16" t="s">
        <v>93</v>
      </c>
      <c r="E63" s="217">
        <v>0</v>
      </c>
      <c r="F63" s="217">
        <v>0</v>
      </c>
      <c r="G63" s="228">
        <v>0</v>
      </c>
      <c r="H63" s="228">
        <v>0</v>
      </c>
      <c r="I63" s="228">
        <v>0</v>
      </c>
      <c r="L63" s="156" t="s">
        <v>339</v>
      </c>
    </row>
    <row r="64" spans="2:12">
      <c r="C64" s="15" t="s">
        <v>40</v>
      </c>
      <c r="D64" s="16" t="s">
        <v>94</v>
      </c>
      <c r="E64" s="217">
        <v>0</v>
      </c>
      <c r="F64" s="217">
        <v>0</v>
      </c>
      <c r="G64" s="228">
        <v>0</v>
      </c>
      <c r="H64" s="228">
        <v>0</v>
      </c>
      <c r="I64" s="228">
        <v>0</v>
      </c>
    </row>
    <row r="65" spans="2:13">
      <c r="C65" s="15" t="s">
        <v>43</v>
      </c>
      <c r="D65" s="16" t="s">
        <v>95</v>
      </c>
      <c r="E65" s="217">
        <v>0</v>
      </c>
      <c r="F65" s="217">
        <v>0</v>
      </c>
      <c r="G65" s="228">
        <v>0</v>
      </c>
      <c r="H65" s="228">
        <v>0</v>
      </c>
      <c r="I65" s="228">
        <v>0</v>
      </c>
    </row>
    <row r="66" spans="2:13">
      <c r="B66" s="157" t="s">
        <v>612</v>
      </c>
      <c r="C66" s="13" t="s">
        <v>46</v>
      </c>
      <c r="D66" s="14" t="s">
        <v>96</v>
      </c>
      <c r="E66" s="226">
        <f>SUM(E67:E68)</f>
        <v>0</v>
      </c>
      <c r="F66" s="226">
        <f>SUM(F67:F68)</f>
        <v>0</v>
      </c>
      <c r="G66" s="226">
        <f>SUM(G67:G68)</f>
        <v>0</v>
      </c>
      <c r="H66" s="226">
        <f>SUM(H67:H68)</f>
        <v>0</v>
      </c>
      <c r="I66" s="227">
        <f>SUM(I67:I68)</f>
        <v>0</v>
      </c>
      <c r="L66" s="156" t="s">
        <v>340</v>
      </c>
    </row>
    <row r="67" spans="2:13">
      <c r="C67" s="15" t="s">
        <v>48</v>
      </c>
      <c r="D67" s="16" t="s">
        <v>97</v>
      </c>
      <c r="E67" s="217">
        <v>0</v>
      </c>
      <c r="F67" s="217">
        <v>0</v>
      </c>
      <c r="G67" s="228">
        <v>0</v>
      </c>
      <c r="H67" s="228">
        <v>0</v>
      </c>
      <c r="I67" s="228">
        <v>0</v>
      </c>
      <c r="K67" s="157" t="s">
        <v>312</v>
      </c>
    </row>
    <row r="68" spans="2:13">
      <c r="C68" s="15" t="s">
        <v>50</v>
      </c>
      <c r="D68" s="16" t="s">
        <v>98</v>
      </c>
      <c r="E68" s="217">
        <v>0</v>
      </c>
      <c r="F68" s="217">
        <v>0</v>
      </c>
      <c r="G68" s="228">
        <v>0</v>
      </c>
      <c r="H68" s="228">
        <v>0</v>
      </c>
      <c r="I68" s="229">
        <v>0</v>
      </c>
    </row>
    <row r="69" spans="2:13" ht="15">
      <c r="B69" s="157" t="s">
        <v>404</v>
      </c>
      <c r="C69" s="11" t="s">
        <v>99</v>
      </c>
      <c r="D69" s="12" t="s">
        <v>100</v>
      </c>
      <c r="E69" s="217">
        <v>0</v>
      </c>
      <c r="F69" s="217">
        <v>0</v>
      </c>
      <c r="G69" s="228">
        <v>0</v>
      </c>
      <c r="H69" s="228">
        <v>0</v>
      </c>
      <c r="I69" s="229">
        <v>0</v>
      </c>
    </row>
    <row r="70" spans="2:13" ht="15">
      <c r="B70" s="157" t="s">
        <v>405</v>
      </c>
      <c r="C70" s="11" t="s">
        <v>101</v>
      </c>
      <c r="D70" s="12" t="s">
        <v>102</v>
      </c>
      <c r="E70" s="224">
        <f>SUM(E71+E84)</f>
        <v>0</v>
      </c>
      <c r="F70" s="224">
        <f>SUM(F71+F84)</f>
        <v>0</v>
      </c>
      <c r="G70" s="224">
        <f>SUM(G71+G84)</f>
        <v>0</v>
      </c>
      <c r="H70" s="224">
        <f>SUM(H71+H84)</f>
        <v>0</v>
      </c>
      <c r="I70" s="225">
        <f>SUM(I71+I84)</f>
        <v>0</v>
      </c>
      <c r="L70" s="157" t="s">
        <v>299</v>
      </c>
    </row>
    <row r="71" spans="2:13">
      <c r="B71" s="157" t="s">
        <v>407</v>
      </c>
      <c r="C71" s="13" t="s">
        <v>3</v>
      </c>
      <c r="D71" s="14" t="s">
        <v>103</v>
      </c>
      <c r="E71" s="230">
        <f>SUM(E72+E76+E77+E78+E82+E83)</f>
        <v>0</v>
      </c>
      <c r="F71" s="230">
        <f>SUM(F72+F76+F77+F78+F82+F83)</f>
        <v>0</v>
      </c>
      <c r="G71" s="230">
        <f>SUM(G72+G76+G77+G78+G82+G83)</f>
        <v>0</v>
      </c>
      <c r="H71" s="230">
        <f>SUM(H72+H76+H77+H78+H82+H83)</f>
        <v>0</v>
      </c>
      <c r="I71" s="231">
        <f>SUM(I72+I76+I77+I78+I82+I83)</f>
        <v>0</v>
      </c>
      <c r="L71" s="157" t="s">
        <v>288</v>
      </c>
      <c r="M71" s="156" t="s">
        <v>287</v>
      </c>
    </row>
    <row r="72" spans="2:13">
      <c r="B72" s="157" t="s">
        <v>475</v>
      </c>
      <c r="C72" s="15" t="s">
        <v>56</v>
      </c>
      <c r="D72" s="16" t="s">
        <v>104</v>
      </c>
      <c r="E72" s="226">
        <f>SUM(E73:E75)</f>
        <v>0</v>
      </c>
      <c r="F72" s="226">
        <f>SUM(F73:F75)</f>
        <v>0</v>
      </c>
      <c r="G72" s="226">
        <f>SUM(G73:G75)</f>
        <v>0</v>
      </c>
      <c r="H72" s="226">
        <f>SUM(H73:H75)</f>
        <v>0</v>
      </c>
      <c r="I72" s="227">
        <f>SUM(I73:I75)</f>
        <v>0</v>
      </c>
      <c r="L72" s="157" t="s">
        <v>341</v>
      </c>
    </row>
    <row r="73" spans="2:13">
      <c r="C73" s="15" t="s">
        <v>57</v>
      </c>
      <c r="D73" s="16" t="s">
        <v>105</v>
      </c>
      <c r="E73" s="217">
        <v>0</v>
      </c>
      <c r="F73" s="217">
        <v>0</v>
      </c>
      <c r="G73" s="228">
        <v>0</v>
      </c>
      <c r="H73" s="228">
        <v>0</v>
      </c>
      <c r="I73" s="229">
        <v>0</v>
      </c>
      <c r="L73" s="157" t="s">
        <v>342</v>
      </c>
    </row>
    <row r="74" spans="2:13">
      <c r="C74" s="15" t="s">
        <v>59</v>
      </c>
      <c r="D74" s="16" t="s">
        <v>106</v>
      </c>
      <c r="E74" s="217">
        <v>0</v>
      </c>
      <c r="F74" s="217">
        <v>0</v>
      </c>
      <c r="G74" s="228">
        <v>0</v>
      </c>
      <c r="H74" s="228">
        <v>0</v>
      </c>
      <c r="I74" s="229">
        <v>0</v>
      </c>
    </row>
    <row r="75" spans="2:13">
      <c r="C75" s="15" t="s">
        <v>61</v>
      </c>
      <c r="D75" s="18" t="s">
        <v>107</v>
      </c>
      <c r="E75" s="217">
        <v>0</v>
      </c>
      <c r="F75" s="217">
        <v>0</v>
      </c>
      <c r="G75" s="228">
        <v>0</v>
      </c>
      <c r="H75" s="228">
        <v>0</v>
      </c>
      <c r="I75" s="229">
        <v>0</v>
      </c>
      <c r="L75" s="156" t="s">
        <v>343</v>
      </c>
    </row>
    <row r="76" spans="2:13">
      <c r="C76" s="15" t="s">
        <v>65</v>
      </c>
      <c r="D76" s="16" t="s">
        <v>108</v>
      </c>
      <c r="E76" s="217">
        <v>0</v>
      </c>
      <c r="F76" s="217">
        <v>0</v>
      </c>
      <c r="G76" s="228">
        <v>0</v>
      </c>
      <c r="H76" s="228">
        <v>0</v>
      </c>
      <c r="I76" s="229">
        <v>0</v>
      </c>
      <c r="L76" s="157" t="s">
        <v>298</v>
      </c>
    </row>
    <row r="77" spans="2:13">
      <c r="C77" s="15" t="s">
        <v>68</v>
      </c>
      <c r="D77" s="16" t="s">
        <v>109</v>
      </c>
      <c r="E77" s="217">
        <v>0</v>
      </c>
      <c r="F77" s="217">
        <v>0</v>
      </c>
      <c r="G77" s="228">
        <v>0</v>
      </c>
      <c r="H77" s="228">
        <v>0</v>
      </c>
      <c r="I77" s="229">
        <v>0</v>
      </c>
    </row>
    <row r="78" spans="2:13">
      <c r="C78" s="15" t="s">
        <v>89</v>
      </c>
      <c r="D78" s="16" t="s">
        <v>110</v>
      </c>
      <c r="E78" s="232">
        <f>SUM(E79:E81)</f>
        <v>0</v>
      </c>
      <c r="F78" s="232">
        <f>SUM(F79:F81)</f>
        <v>0</v>
      </c>
      <c r="G78" s="232">
        <f>SUM(G79:G81)</f>
        <v>0</v>
      </c>
      <c r="H78" s="232">
        <f>SUM(H79:H81)</f>
        <v>0</v>
      </c>
      <c r="I78" s="233">
        <f>SUM(I79:I81)</f>
        <v>0</v>
      </c>
    </row>
    <row r="79" spans="2:13">
      <c r="C79" s="15" t="s">
        <v>111</v>
      </c>
      <c r="D79" s="16" t="s">
        <v>112</v>
      </c>
      <c r="E79" s="217">
        <v>0</v>
      </c>
      <c r="F79" s="217">
        <v>0</v>
      </c>
      <c r="G79" s="228">
        <v>0</v>
      </c>
      <c r="H79" s="228">
        <v>0</v>
      </c>
      <c r="I79" s="229">
        <v>0</v>
      </c>
    </row>
    <row r="80" spans="2:13">
      <c r="C80" s="15" t="s">
        <v>113</v>
      </c>
      <c r="D80" s="16" t="s">
        <v>114</v>
      </c>
      <c r="E80" s="217">
        <v>0</v>
      </c>
      <c r="F80" s="217">
        <v>0</v>
      </c>
      <c r="G80" s="228">
        <v>0</v>
      </c>
      <c r="H80" s="228">
        <v>0</v>
      </c>
      <c r="I80" s="229">
        <v>0</v>
      </c>
    </row>
    <row r="81" spans="2:12">
      <c r="C81" s="15" t="s">
        <v>115</v>
      </c>
      <c r="D81" s="16" t="s">
        <v>116</v>
      </c>
      <c r="E81" s="217">
        <v>0</v>
      </c>
      <c r="F81" s="217">
        <v>0</v>
      </c>
      <c r="G81" s="228">
        <v>0</v>
      </c>
      <c r="H81" s="228">
        <v>0</v>
      </c>
      <c r="I81" s="229">
        <v>0</v>
      </c>
    </row>
    <row r="82" spans="2:12">
      <c r="C82" s="15" t="s">
        <v>117</v>
      </c>
      <c r="D82" s="16" t="s">
        <v>118</v>
      </c>
      <c r="E82" s="217">
        <v>0</v>
      </c>
      <c r="F82" s="217">
        <v>0</v>
      </c>
      <c r="G82" s="228">
        <v>0</v>
      </c>
      <c r="H82" s="228">
        <v>0</v>
      </c>
      <c r="I82" s="229">
        <v>0</v>
      </c>
    </row>
    <row r="83" spans="2:12">
      <c r="C83" s="15" t="s">
        <v>119</v>
      </c>
      <c r="D83" s="16" t="s">
        <v>120</v>
      </c>
      <c r="E83" s="217">
        <v>0</v>
      </c>
      <c r="F83" s="217">
        <v>0</v>
      </c>
      <c r="G83" s="228">
        <v>0</v>
      </c>
      <c r="H83" s="228">
        <v>0</v>
      </c>
      <c r="I83" s="229">
        <v>0</v>
      </c>
      <c r="K83" s="157" t="s">
        <v>307</v>
      </c>
      <c r="L83" s="156" t="s">
        <v>344</v>
      </c>
    </row>
    <row r="84" spans="2:12">
      <c r="B84" s="157" t="s">
        <v>406</v>
      </c>
      <c r="C84" s="13" t="s">
        <v>15</v>
      </c>
      <c r="D84" s="14" t="s">
        <v>121</v>
      </c>
      <c r="E84" s="230">
        <f>SUM(E85+E86+E89+E90+E91+E92+E93+E94)</f>
        <v>0</v>
      </c>
      <c r="F84" s="230">
        <f>SUM(F85+F86+F89+F90+F91+F92+F93+F94)</f>
        <v>0</v>
      </c>
      <c r="G84" s="230">
        <f>SUM(G85+G86+G89+G90+G91+G92+G93+G94)</f>
        <v>0</v>
      </c>
      <c r="H84" s="230">
        <f>SUM(H85+H86+H89+H90+H91+H92+H93+H94)</f>
        <v>0</v>
      </c>
      <c r="I84" s="231">
        <f>SUM(I85+I86+I89+I90+I91+I92+I93+I94)</f>
        <v>0</v>
      </c>
      <c r="L84" s="157" t="s">
        <v>293</v>
      </c>
    </row>
    <row r="85" spans="2:12">
      <c r="B85" s="157" t="s">
        <v>477</v>
      </c>
      <c r="C85" s="15" t="s">
        <v>70</v>
      </c>
      <c r="D85" s="16" t="s">
        <v>122</v>
      </c>
      <c r="E85" s="217">
        <v>0</v>
      </c>
      <c r="F85" s="217">
        <v>0</v>
      </c>
      <c r="G85" s="228">
        <v>0</v>
      </c>
      <c r="H85" s="228">
        <v>0</v>
      </c>
      <c r="I85" s="228">
        <v>0</v>
      </c>
      <c r="K85" s="157" t="s">
        <v>313</v>
      </c>
      <c r="L85" s="157" t="s">
        <v>345</v>
      </c>
    </row>
    <row r="86" spans="2:12">
      <c r="B86" s="157" t="s">
        <v>476</v>
      </c>
      <c r="C86" s="15" t="s">
        <v>72</v>
      </c>
      <c r="D86" s="16" t="s">
        <v>104</v>
      </c>
      <c r="E86" s="226">
        <f>SUM(E87:E88)</f>
        <v>0</v>
      </c>
      <c r="F86" s="226">
        <f>SUM(F87:F88)</f>
        <v>0</v>
      </c>
      <c r="G86" s="226">
        <f>SUM(G87:G88)</f>
        <v>0</v>
      </c>
      <c r="H86" s="226">
        <f>SUM(H87:H88)</f>
        <v>0</v>
      </c>
      <c r="I86" s="227">
        <f>SUM(I87:I88)</f>
        <v>0</v>
      </c>
      <c r="L86" s="157" t="s">
        <v>346</v>
      </c>
    </row>
    <row r="87" spans="2:12">
      <c r="C87" s="15" t="s">
        <v>123</v>
      </c>
      <c r="D87" s="16" t="s">
        <v>106</v>
      </c>
      <c r="E87" s="217">
        <v>0</v>
      </c>
      <c r="F87" s="217">
        <v>0</v>
      </c>
      <c r="G87" s="228">
        <v>0</v>
      </c>
      <c r="H87" s="228">
        <v>0</v>
      </c>
      <c r="I87" s="229">
        <v>0</v>
      </c>
    </row>
    <row r="88" spans="2:12">
      <c r="C88" s="15" t="s">
        <v>124</v>
      </c>
      <c r="D88" s="16" t="s">
        <v>125</v>
      </c>
      <c r="E88" s="217">
        <v>0</v>
      </c>
      <c r="F88" s="217">
        <v>0</v>
      </c>
      <c r="G88" s="228">
        <v>0</v>
      </c>
      <c r="H88" s="228">
        <v>0</v>
      </c>
      <c r="I88" s="229">
        <v>0</v>
      </c>
    </row>
    <row r="89" spans="2:12">
      <c r="C89" s="15" t="s">
        <v>75</v>
      </c>
      <c r="D89" s="16" t="s">
        <v>108</v>
      </c>
      <c r="E89" s="217">
        <v>0</v>
      </c>
      <c r="F89" s="217">
        <v>0</v>
      </c>
      <c r="G89" s="228">
        <v>0</v>
      </c>
      <c r="H89" s="228">
        <v>0</v>
      </c>
      <c r="I89" s="229">
        <v>0</v>
      </c>
      <c r="L89" s="156" t="s">
        <v>347</v>
      </c>
    </row>
    <row r="90" spans="2:12">
      <c r="C90" s="15" t="s">
        <v>126</v>
      </c>
      <c r="D90" s="16" t="s">
        <v>109</v>
      </c>
      <c r="E90" s="217">
        <v>0</v>
      </c>
      <c r="F90" s="217">
        <v>0</v>
      </c>
      <c r="G90" s="228">
        <v>0</v>
      </c>
      <c r="H90" s="228">
        <v>0</v>
      </c>
      <c r="I90" s="229">
        <v>0</v>
      </c>
      <c r="L90" s="156" t="s">
        <v>348</v>
      </c>
    </row>
    <row r="91" spans="2:12">
      <c r="C91" s="15" t="s">
        <v>127</v>
      </c>
      <c r="D91" s="16" t="s">
        <v>128</v>
      </c>
      <c r="E91" s="217">
        <v>0</v>
      </c>
      <c r="F91" s="217">
        <v>0</v>
      </c>
      <c r="G91" s="228">
        <v>0</v>
      </c>
      <c r="H91" s="228">
        <v>0</v>
      </c>
      <c r="I91" s="229">
        <v>0</v>
      </c>
      <c r="L91" s="156" t="s">
        <v>349</v>
      </c>
    </row>
    <row r="92" spans="2:12">
      <c r="C92" s="15" t="s">
        <v>129</v>
      </c>
      <c r="D92" s="16" t="s">
        <v>130</v>
      </c>
      <c r="E92" s="217">
        <v>0</v>
      </c>
      <c r="F92" s="217">
        <v>0</v>
      </c>
      <c r="G92" s="228">
        <v>0</v>
      </c>
      <c r="H92" s="228">
        <v>0</v>
      </c>
      <c r="I92" s="229">
        <v>0</v>
      </c>
    </row>
    <row r="93" spans="2:12">
      <c r="C93" s="15" t="s">
        <v>131</v>
      </c>
      <c r="D93" s="16" t="s">
        <v>110</v>
      </c>
      <c r="E93" s="217">
        <v>0</v>
      </c>
      <c r="F93" s="217">
        <v>0</v>
      </c>
      <c r="G93" s="228">
        <v>0</v>
      </c>
      <c r="H93" s="228">
        <v>0</v>
      </c>
      <c r="I93" s="229">
        <v>0</v>
      </c>
    </row>
    <row r="94" spans="2:12">
      <c r="C94" s="15" t="s">
        <v>132</v>
      </c>
      <c r="D94" s="16" t="s">
        <v>133</v>
      </c>
      <c r="E94" s="217">
        <v>0</v>
      </c>
      <c r="F94" s="217">
        <v>0</v>
      </c>
      <c r="G94" s="228">
        <v>0</v>
      </c>
      <c r="H94" s="228">
        <v>0</v>
      </c>
      <c r="I94" s="229">
        <v>0</v>
      </c>
      <c r="K94" s="157" t="s">
        <v>309</v>
      </c>
      <c r="L94" s="156" t="s">
        <v>350</v>
      </c>
    </row>
    <row r="95" spans="2:12" ht="15.75" thickBot="1">
      <c r="B95" s="157" t="s">
        <v>408</v>
      </c>
      <c r="C95" s="19"/>
      <c r="D95" s="21" t="s">
        <v>134</v>
      </c>
      <c r="E95" s="234">
        <f>SUM(E55+E69+E70)</f>
        <v>0</v>
      </c>
      <c r="F95" s="234">
        <f>SUM(F55+F69+F70)</f>
        <v>0</v>
      </c>
      <c r="G95" s="234">
        <f>SUM(G55+G69+G70)</f>
        <v>0</v>
      </c>
      <c r="H95" s="234">
        <f>SUM(H55+H69+H70)</f>
        <v>0</v>
      </c>
      <c r="I95" s="235">
        <f>SUM(I55+I69+I70)</f>
        <v>0</v>
      </c>
      <c r="L95" s="157" t="s">
        <v>338</v>
      </c>
    </row>
    <row r="96" spans="2:12" s="156" customFormat="1">
      <c r="D96" s="165"/>
    </row>
    <row r="97" spans="4:4" s="156" customFormat="1">
      <c r="D97" s="165"/>
    </row>
    <row r="98" spans="4:4" s="156" customFormat="1">
      <c r="D98" s="165"/>
    </row>
    <row r="99" spans="4:4" s="156" customFormat="1">
      <c r="D99" s="165"/>
    </row>
    <row r="100" spans="4:4" s="156" customFormat="1">
      <c r="D100" s="165"/>
    </row>
    <row r="101" spans="4:4" s="156" customFormat="1">
      <c r="D101" s="165"/>
    </row>
    <row r="102" spans="4:4" s="156" customFormat="1">
      <c r="D102" s="165"/>
    </row>
    <row r="103" spans="4:4" s="156" customFormat="1">
      <c r="D103" s="165"/>
    </row>
    <row r="104" spans="4:4" s="156" customFormat="1">
      <c r="D104" s="165"/>
    </row>
    <row r="105" spans="4:4" s="156" customFormat="1">
      <c r="D105" s="165"/>
    </row>
    <row r="106" spans="4:4" s="156" customFormat="1">
      <c r="D106" s="165"/>
    </row>
    <row r="107" spans="4:4" s="156" customFormat="1">
      <c r="D107" s="165"/>
    </row>
    <row r="108" spans="4:4" s="156" customFormat="1">
      <c r="D108" s="165"/>
    </row>
    <row r="109" spans="4:4" s="156" customFormat="1">
      <c r="D109" s="165"/>
    </row>
    <row r="110" spans="4:4" s="156" customFormat="1">
      <c r="D110" s="165"/>
    </row>
    <row r="111" spans="4:4" s="156" customFormat="1">
      <c r="D111" s="165"/>
    </row>
    <row r="112" spans="4:4" s="156" customFormat="1">
      <c r="D112" s="165"/>
    </row>
    <row r="113" spans="4:4" s="156" customFormat="1">
      <c r="D113" s="165"/>
    </row>
    <row r="114" spans="4:4" s="156" customFormat="1">
      <c r="D114" s="165"/>
    </row>
    <row r="115" spans="4:4" s="156" customFormat="1">
      <c r="D115" s="165"/>
    </row>
    <row r="116" spans="4:4" s="156" customFormat="1">
      <c r="D116" s="165"/>
    </row>
    <row r="117" spans="4:4" s="156" customFormat="1">
      <c r="D117" s="165"/>
    </row>
    <row r="118" spans="4:4" s="156" customFormat="1">
      <c r="D118" s="165"/>
    </row>
    <row r="119" spans="4:4" s="156" customFormat="1">
      <c r="D119" s="165"/>
    </row>
    <row r="120" spans="4:4" s="156" customFormat="1">
      <c r="D120" s="165"/>
    </row>
    <row r="121" spans="4:4" s="156" customFormat="1">
      <c r="D121" s="165"/>
    </row>
    <row r="122" spans="4:4" s="156" customFormat="1">
      <c r="D122" s="165"/>
    </row>
    <row r="123" spans="4:4" s="156" customFormat="1">
      <c r="D123" s="165"/>
    </row>
    <row r="124" spans="4:4" s="156" customFormat="1">
      <c r="D124" s="165"/>
    </row>
    <row r="125" spans="4:4" s="156" customFormat="1">
      <c r="D125" s="165"/>
    </row>
    <row r="126" spans="4:4" s="156" customFormat="1">
      <c r="D126" s="165"/>
    </row>
    <row r="127" spans="4:4" s="156" customFormat="1">
      <c r="D127" s="165"/>
    </row>
    <row r="128" spans="4:4" s="156" customFormat="1">
      <c r="D128" s="165"/>
    </row>
    <row r="129" spans="4:4" s="156" customFormat="1">
      <c r="D129" s="165"/>
    </row>
    <row r="130" spans="4:4" s="156" customFormat="1">
      <c r="D130" s="165"/>
    </row>
    <row r="131" spans="4:4" s="156" customFormat="1">
      <c r="D131" s="165"/>
    </row>
    <row r="132" spans="4:4" s="156" customFormat="1">
      <c r="D132" s="165"/>
    </row>
    <row r="133" spans="4:4" s="156" customFormat="1">
      <c r="D133" s="165"/>
    </row>
    <row r="134" spans="4:4" s="156" customFormat="1">
      <c r="D134" s="165"/>
    </row>
    <row r="135" spans="4:4" s="156" customFormat="1">
      <c r="D135" s="165"/>
    </row>
    <row r="136" spans="4:4" s="156" customFormat="1">
      <c r="D136" s="165"/>
    </row>
    <row r="137" spans="4:4" s="156" customFormat="1">
      <c r="D137" s="165"/>
    </row>
    <row r="138" spans="4:4" s="156" customFormat="1">
      <c r="D138" s="165"/>
    </row>
    <row r="139" spans="4:4" s="156" customFormat="1">
      <c r="D139" s="165"/>
    </row>
    <row r="140" spans="4:4" s="156" customFormat="1">
      <c r="D140" s="165"/>
    </row>
    <row r="141" spans="4:4" s="156" customFormat="1">
      <c r="D141" s="165"/>
    </row>
    <row r="142" spans="4:4" s="156" customFormat="1">
      <c r="D142" s="165"/>
    </row>
    <row r="143" spans="4:4" s="156" customFormat="1">
      <c r="D143" s="165"/>
    </row>
    <row r="144" spans="4:4" s="156" customFormat="1">
      <c r="D144" s="165"/>
    </row>
    <row r="145" spans="4:4" s="156" customFormat="1">
      <c r="D145" s="165"/>
    </row>
    <row r="146" spans="4:4" s="156" customFormat="1">
      <c r="D146" s="165"/>
    </row>
    <row r="147" spans="4:4" s="156" customFormat="1">
      <c r="D147" s="165"/>
    </row>
    <row r="148" spans="4:4" s="156" customFormat="1">
      <c r="D148" s="165"/>
    </row>
    <row r="149" spans="4:4" s="156" customFormat="1">
      <c r="D149" s="165"/>
    </row>
    <row r="150" spans="4:4" s="156" customFormat="1">
      <c r="D150" s="165"/>
    </row>
    <row r="151" spans="4:4" s="156" customFormat="1">
      <c r="D151" s="165"/>
    </row>
    <row r="152" spans="4:4" s="156" customFormat="1">
      <c r="D152" s="165"/>
    </row>
    <row r="153" spans="4:4" s="156" customFormat="1">
      <c r="D153" s="165"/>
    </row>
    <row r="154" spans="4:4" s="156" customFormat="1">
      <c r="D154" s="165"/>
    </row>
    <row r="155" spans="4:4" s="156" customFormat="1">
      <c r="D155" s="165"/>
    </row>
    <row r="156" spans="4:4" s="156" customFormat="1">
      <c r="D156" s="165"/>
    </row>
    <row r="157" spans="4:4" s="156" customFormat="1">
      <c r="D157" s="165"/>
    </row>
    <row r="158" spans="4:4" s="156" customFormat="1">
      <c r="D158" s="165"/>
    </row>
    <row r="159" spans="4:4" s="156" customFormat="1">
      <c r="D159" s="165"/>
    </row>
    <row r="160" spans="4:4" s="156" customFormat="1">
      <c r="D160" s="165"/>
    </row>
    <row r="161" spans="4:4" s="156" customFormat="1">
      <c r="D161" s="165"/>
    </row>
    <row r="162" spans="4:4" s="156" customFormat="1">
      <c r="D162" s="165"/>
    </row>
    <row r="163" spans="4:4" s="156" customFormat="1">
      <c r="D163" s="165"/>
    </row>
    <row r="164" spans="4:4" s="156" customFormat="1">
      <c r="D164" s="165"/>
    </row>
    <row r="165" spans="4:4" s="156" customFormat="1">
      <c r="D165" s="165"/>
    </row>
    <row r="166" spans="4:4" s="156" customFormat="1">
      <c r="D166" s="165"/>
    </row>
    <row r="167" spans="4:4" s="156" customFormat="1">
      <c r="D167" s="165"/>
    </row>
    <row r="168" spans="4:4" s="156" customFormat="1">
      <c r="D168" s="165"/>
    </row>
    <row r="169" spans="4:4" s="156" customFormat="1">
      <c r="D169" s="165"/>
    </row>
    <row r="170" spans="4:4" s="156" customFormat="1">
      <c r="D170" s="165"/>
    </row>
    <row r="171" spans="4:4" s="156" customFormat="1">
      <c r="D171" s="165"/>
    </row>
    <row r="172" spans="4:4" s="156" customFormat="1">
      <c r="D172" s="165"/>
    </row>
    <row r="173" spans="4:4" s="156" customFormat="1">
      <c r="D173" s="165"/>
    </row>
    <row r="174" spans="4:4" s="156" customFormat="1">
      <c r="D174" s="165"/>
    </row>
    <row r="175" spans="4:4" s="156" customFormat="1">
      <c r="D175" s="165"/>
    </row>
    <row r="176" spans="4:4" s="156" customFormat="1">
      <c r="D176" s="165"/>
    </row>
    <row r="177" spans="4:4" s="156" customFormat="1">
      <c r="D177" s="165"/>
    </row>
    <row r="178" spans="4:4" s="156" customFormat="1">
      <c r="D178" s="165"/>
    </row>
    <row r="179" spans="4:4" s="156" customFormat="1">
      <c r="D179" s="165"/>
    </row>
    <row r="180" spans="4:4" s="156" customFormat="1">
      <c r="D180" s="165"/>
    </row>
    <row r="181" spans="4:4" s="156" customFormat="1">
      <c r="D181" s="165"/>
    </row>
    <row r="182" spans="4:4" s="156" customFormat="1">
      <c r="D182" s="165"/>
    </row>
    <row r="183" spans="4:4" s="156" customFormat="1">
      <c r="D183" s="165"/>
    </row>
    <row r="184" spans="4:4" s="156" customFormat="1">
      <c r="D184" s="165"/>
    </row>
    <row r="185" spans="4:4" s="156" customFormat="1">
      <c r="D185" s="165"/>
    </row>
    <row r="186" spans="4:4" s="156" customFormat="1">
      <c r="D186" s="165"/>
    </row>
    <row r="187" spans="4:4" s="156" customFormat="1">
      <c r="D187" s="165"/>
    </row>
    <row r="188" spans="4:4" s="156" customFormat="1">
      <c r="D188" s="165"/>
    </row>
    <row r="189" spans="4:4" s="156" customFormat="1">
      <c r="D189" s="165"/>
    </row>
    <row r="190" spans="4:4" s="156" customFormat="1">
      <c r="D190" s="165"/>
    </row>
    <row r="191" spans="4:4" s="156" customFormat="1">
      <c r="D191" s="165"/>
    </row>
    <row r="192" spans="4:4" s="156" customFormat="1">
      <c r="D192" s="165"/>
    </row>
    <row r="193" spans="2:12" s="156" customFormat="1">
      <c r="D193" s="165"/>
    </row>
    <row r="194" spans="2:12" s="156" customFormat="1">
      <c r="D194" s="165"/>
    </row>
    <row r="195" spans="2:12" s="156" customFormat="1">
      <c r="D195" s="165"/>
    </row>
    <row r="196" spans="2:12" s="156" customFormat="1">
      <c r="D196" s="165"/>
    </row>
    <row r="197" spans="2:12" s="156" customFormat="1">
      <c r="D197" s="165"/>
    </row>
    <row r="198" spans="2:12" s="156" customFormat="1">
      <c r="D198" s="165"/>
    </row>
    <row r="199" spans="2:12" s="156" customFormat="1">
      <c r="D199" s="165"/>
    </row>
    <row r="200" spans="2:12" s="156" customFormat="1">
      <c r="D200" s="165"/>
    </row>
    <row r="201" spans="2:12" s="156" customFormat="1" hidden="1">
      <c r="D201" s="165"/>
    </row>
    <row r="202" spans="2:12" s="156" customFormat="1" hidden="1">
      <c r="B202" s="157" t="s">
        <v>488</v>
      </c>
      <c r="C202" s="157" t="s">
        <v>391</v>
      </c>
      <c r="D202" s="167" t="s">
        <v>325</v>
      </c>
      <c r="E202" s="162">
        <f>E31-E84</f>
        <v>0</v>
      </c>
      <c r="F202" s="162">
        <f>F31-F84</f>
        <v>0</v>
      </c>
      <c r="G202" s="162">
        <f>G31-G84</f>
        <v>0</v>
      </c>
      <c r="H202" s="162">
        <f>H31-H84</f>
        <v>0</v>
      </c>
      <c r="I202" s="162">
        <f>I31-I84</f>
        <v>0</v>
      </c>
    </row>
    <row r="203" spans="2:12" s="156" customFormat="1" hidden="1">
      <c r="B203" s="157" t="s">
        <v>489</v>
      </c>
      <c r="C203" s="157" t="s">
        <v>459</v>
      </c>
      <c r="D203" s="167" t="s">
        <v>326</v>
      </c>
      <c r="E203" s="162">
        <f>E49-E84</f>
        <v>0</v>
      </c>
      <c r="F203" s="162">
        <f>F49-F84</f>
        <v>0</v>
      </c>
      <c r="G203" s="162">
        <f>G49-G84</f>
        <v>0</v>
      </c>
      <c r="H203" s="162">
        <f>H49-H84</f>
        <v>0</v>
      </c>
      <c r="I203" s="162">
        <f>I49-I84</f>
        <v>0</v>
      </c>
    </row>
    <row r="204" spans="2:12" s="156" customFormat="1" hidden="1">
      <c r="B204" s="157" t="s">
        <v>491</v>
      </c>
      <c r="C204" s="157" t="s">
        <v>474</v>
      </c>
      <c r="D204" s="167" t="s">
        <v>384</v>
      </c>
      <c r="E204" s="162">
        <f>E70-E48</f>
        <v>0</v>
      </c>
      <c r="F204" s="162">
        <f>F70-F48</f>
        <v>0</v>
      </c>
      <c r="G204" s="162">
        <f>G70-G48</f>
        <v>0</v>
      </c>
      <c r="H204" s="162">
        <f>H70-H48</f>
        <v>0</v>
      </c>
      <c r="I204" s="162">
        <f>I70-I48</f>
        <v>0</v>
      </c>
      <c r="L204" s="157" t="s">
        <v>546</v>
      </c>
    </row>
    <row r="205" spans="2:12" s="156" customFormat="1" hidden="1">
      <c r="B205" s="157" t="s">
        <v>490</v>
      </c>
      <c r="C205" s="157" t="s">
        <v>478</v>
      </c>
      <c r="D205" s="167" t="s">
        <v>303</v>
      </c>
      <c r="E205" s="162">
        <f>E72+E85+E86</f>
        <v>0</v>
      </c>
      <c r="F205" s="162">
        <f>F72+F85+F86</f>
        <v>0</v>
      </c>
      <c r="G205" s="162">
        <f>G72+G85+G86</f>
        <v>0</v>
      </c>
      <c r="H205" s="162">
        <f>H72+H85+H86</f>
        <v>0</v>
      </c>
      <c r="I205" s="162">
        <f>I72+I85+I86</f>
        <v>0</v>
      </c>
    </row>
    <row r="206" spans="2:12" s="156" customFormat="1" hidden="1">
      <c r="D206" s="167" t="s">
        <v>544</v>
      </c>
      <c r="E206" s="162">
        <f>E49-E70</f>
        <v>0</v>
      </c>
      <c r="F206" s="162">
        <f>F49-F70</f>
        <v>0</v>
      </c>
      <c r="G206" s="162">
        <f>G49-G70</f>
        <v>0</v>
      </c>
      <c r="H206" s="162">
        <f>H49-H70</f>
        <v>0</v>
      </c>
      <c r="I206" s="162">
        <f>I49-I70</f>
        <v>0</v>
      </c>
      <c r="L206" s="157" t="s">
        <v>545</v>
      </c>
    </row>
    <row r="207" spans="2:12" s="156" customFormat="1" hidden="1">
      <c r="D207" s="165"/>
    </row>
    <row r="208" spans="2:12" s="156" customFormat="1" hidden="1">
      <c r="D208" s="165"/>
    </row>
    <row r="209" spans="3:9" s="156" customFormat="1" hidden="1">
      <c r="D209" s="165"/>
    </row>
    <row r="210" spans="3:9" s="156" customFormat="1" hidden="1">
      <c r="D210" s="165"/>
    </row>
    <row r="211" spans="3:9" s="156" customFormat="1" hidden="1">
      <c r="D211" s="165"/>
    </row>
    <row r="212" spans="3:9" s="156" customFormat="1" hidden="1">
      <c r="D212" s="165"/>
    </row>
    <row r="213" spans="3:9" s="156" customFormat="1" hidden="1">
      <c r="C213" s="156">
        <v>1</v>
      </c>
      <c r="D213" s="165" t="s">
        <v>2</v>
      </c>
      <c r="E213" s="162">
        <f>E5</f>
        <v>0</v>
      </c>
      <c r="F213" s="162">
        <f>F5</f>
        <v>0</v>
      </c>
      <c r="G213" s="162">
        <f>G5</f>
        <v>0</v>
      </c>
      <c r="H213" s="162">
        <f>H5</f>
        <v>0</v>
      </c>
      <c r="I213" s="162">
        <f>I5</f>
        <v>0</v>
      </c>
    </row>
    <row r="214" spans="3:9" s="156" customFormat="1" hidden="1">
      <c r="C214" s="156">
        <v>2</v>
      </c>
      <c r="D214" s="165" t="s">
        <v>53</v>
      </c>
      <c r="E214" s="162">
        <f t="shared" ref="E214:I216" si="0">E31</f>
        <v>0</v>
      </c>
      <c r="F214" s="162">
        <f t="shared" si="0"/>
        <v>0</v>
      </c>
      <c r="G214" s="162">
        <f t="shared" si="0"/>
        <v>0</v>
      </c>
      <c r="H214" s="162">
        <f t="shared" si="0"/>
        <v>0</v>
      </c>
      <c r="I214" s="162">
        <f t="shared" si="0"/>
        <v>0</v>
      </c>
    </row>
    <row r="215" spans="3:9" s="156" customFormat="1" hidden="1">
      <c r="C215" s="156">
        <v>3</v>
      </c>
      <c r="D215" s="165" t="s">
        <v>54</v>
      </c>
      <c r="E215" s="162">
        <f t="shared" si="0"/>
        <v>0</v>
      </c>
      <c r="F215" s="162">
        <f t="shared" si="0"/>
        <v>0</v>
      </c>
      <c r="G215" s="162">
        <f t="shared" si="0"/>
        <v>0</v>
      </c>
      <c r="H215" s="162">
        <f t="shared" si="0"/>
        <v>0</v>
      </c>
      <c r="I215" s="162">
        <f t="shared" si="0"/>
        <v>0</v>
      </c>
    </row>
    <row r="216" spans="3:9" s="156" customFormat="1" hidden="1">
      <c r="C216" s="156">
        <v>4</v>
      </c>
      <c r="D216" s="165" t="s">
        <v>55</v>
      </c>
      <c r="E216" s="162">
        <f t="shared" si="0"/>
        <v>0</v>
      </c>
      <c r="F216" s="162">
        <f t="shared" si="0"/>
        <v>0</v>
      </c>
      <c r="G216" s="162">
        <f t="shared" si="0"/>
        <v>0</v>
      </c>
      <c r="H216" s="162">
        <f t="shared" si="0"/>
        <v>0</v>
      </c>
      <c r="I216" s="162">
        <f t="shared" si="0"/>
        <v>0</v>
      </c>
    </row>
    <row r="217" spans="3:9" s="156" customFormat="1" hidden="1">
      <c r="C217" s="156">
        <v>5</v>
      </c>
      <c r="D217" s="165" t="s">
        <v>71</v>
      </c>
      <c r="E217" s="162">
        <f>E41</f>
        <v>0</v>
      </c>
      <c r="F217" s="162">
        <f>F41</f>
        <v>0</v>
      </c>
      <c r="G217" s="162">
        <f>G41</f>
        <v>0</v>
      </c>
      <c r="H217" s="162">
        <f>H41</f>
        <v>0</v>
      </c>
      <c r="I217" s="162">
        <f>I41</f>
        <v>0</v>
      </c>
    </row>
    <row r="218" spans="3:9" s="156" customFormat="1" hidden="1">
      <c r="C218" s="156">
        <v>6</v>
      </c>
      <c r="D218" s="165" t="s">
        <v>76</v>
      </c>
      <c r="E218" s="162">
        <f>E44</f>
        <v>0</v>
      </c>
      <c r="F218" s="162">
        <f>F44</f>
        <v>0</v>
      </c>
      <c r="G218" s="162">
        <f>G44</f>
        <v>0</v>
      </c>
      <c r="H218" s="162">
        <f>H44</f>
        <v>0</v>
      </c>
      <c r="I218" s="162">
        <f>I44</f>
        <v>0</v>
      </c>
    </row>
    <row r="219" spans="3:9" s="156" customFormat="1" hidden="1">
      <c r="C219" s="156">
        <v>7</v>
      </c>
      <c r="D219" s="165" t="s">
        <v>80</v>
      </c>
      <c r="E219" s="162">
        <f t="shared" ref="E219:I220" si="1">E48</f>
        <v>0</v>
      </c>
      <c r="F219" s="162">
        <f t="shared" si="1"/>
        <v>0</v>
      </c>
      <c r="G219" s="162">
        <f t="shared" si="1"/>
        <v>0</v>
      </c>
      <c r="H219" s="162">
        <f t="shared" si="1"/>
        <v>0</v>
      </c>
      <c r="I219" s="162">
        <f t="shared" si="1"/>
        <v>0</v>
      </c>
    </row>
    <row r="220" spans="3:9" s="156" customFormat="1" hidden="1">
      <c r="C220" s="156">
        <v>8</v>
      </c>
      <c r="D220" s="165" t="s">
        <v>81</v>
      </c>
      <c r="E220" s="162">
        <f t="shared" si="1"/>
        <v>0</v>
      </c>
      <c r="F220" s="162">
        <f t="shared" si="1"/>
        <v>0</v>
      </c>
      <c r="G220" s="162">
        <f t="shared" si="1"/>
        <v>0</v>
      </c>
      <c r="H220" s="162">
        <f t="shared" si="1"/>
        <v>0</v>
      </c>
      <c r="I220" s="162">
        <f t="shared" si="1"/>
        <v>0</v>
      </c>
    </row>
    <row r="221" spans="3:9" s="156" customFormat="1" hidden="1">
      <c r="C221" s="156">
        <v>9</v>
      </c>
      <c r="D221" s="165" t="s">
        <v>84</v>
      </c>
      <c r="E221" s="162">
        <f>E55</f>
        <v>0</v>
      </c>
      <c r="F221" s="162">
        <f>F55</f>
        <v>0</v>
      </c>
      <c r="G221" s="162">
        <f>G55</f>
        <v>0</v>
      </c>
      <c r="H221" s="162">
        <f>H55</f>
        <v>0</v>
      </c>
      <c r="I221" s="162">
        <f>I55</f>
        <v>0</v>
      </c>
    </row>
    <row r="222" spans="3:9" s="156" customFormat="1" hidden="1">
      <c r="C222" s="156">
        <v>10</v>
      </c>
      <c r="D222" s="165" t="s">
        <v>102</v>
      </c>
      <c r="E222" s="162">
        <f t="shared" ref="E222:I224" si="2">E70</f>
        <v>0</v>
      </c>
      <c r="F222" s="162">
        <f t="shared" si="2"/>
        <v>0</v>
      </c>
      <c r="G222" s="162">
        <f t="shared" si="2"/>
        <v>0</v>
      </c>
      <c r="H222" s="162">
        <f t="shared" si="2"/>
        <v>0</v>
      </c>
      <c r="I222" s="162">
        <f t="shared" si="2"/>
        <v>0</v>
      </c>
    </row>
    <row r="223" spans="3:9" s="156" customFormat="1" hidden="1">
      <c r="C223" s="156">
        <v>11</v>
      </c>
      <c r="D223" s="165" t="s">
        <v>103</v>
      </c>
      <c r="E223" s="162">
        <f t="shared" si="2"/>
        <v>0</v>
      </c>
      <c r="F223" s="162">
        <f t="shared" si="2"/>
        <v>0</v>
      </c>
      <c r="G223" s="162">
        <f t="shared" si="2"/>
        <v>0</v>
      </c>
      <c r="H223" s="162">
        <f t="shared" si="2"/>
        <v>0</v>
      </c>
      <c r="I223" s="162">
        <f t="shared" si="2"/>
        <v>0</v>
      </c>
    </row>
    <row r="224" spans="3:9" s="156" customFormat="1" hidden="1">
      <c r="C224" s="156">
        <v>12</v>
      </c>
      <c r="D224" s="165" t="s">
        <v>104</v>
      </c>
      <c r="E224" s="162">
        <f t="shared" si="2"/>
        <v>0</v>
      </c>
      <c r="F224" s="162">
        <f t="shared" si="2"/>
        <v>0</v>
      </c>
      <c r="G224" s="162">
        <f t="shared" si="2"/>
        <v>0</v>
      </c>
      <c r="H224" s="162">
        <f t="shared" si="2"/>
        <v>0</v>
      </c>
      <c r="I224" s="162">
        <f t="shared" si="2"/>
        <v>0</v>
      </c>
    </row>
    <row r="225" spans="3:9" s="156" customFormat="1" hidden="1">
      <c r="C225" s="156">
        <v>13</v>
      </c>
      <c r="D225" s="165" t="s">
        <v>121</v>
      </c>
      <c r="E225" s="162">
        <f t="shared" ref="E225:I227" si="3">E84</f>
        <v>0</v>
      </c>
      <c r="F225" s="162">
        <f t="shared" si="3"/>
        <v>0</v>
      </c>
      <c r="G225" s="162">
        <f t="shared" si="3"/>
        <v>0</v>
      </c>
      <c r="H225" s="162">
        <f t="shared" si="3"/>
        <v>0</v>
      </c>
      <c r="I225" s="162">
        <f t="shared" si="3"/>
        <v>0</v>
      </c>
    </row>
    <row r="226" spans="3:9" s="156" customFormat="1" hidden="1">
      <c r="C226" s="156">
        <v>14</v>
      </c>
      <c r="D226" s="165" t="s">
        <v>122</v>
      </c>
      <c r="E226" s="162">
        <f t="shared" si="3"/>
        <v>0</v>
      </c>
      <c r="F226" s="162">
        <f t="shared" si="3"/>
        <v>0</v>
      </c>
      <c r="G226" s="162">
        <f t="shared" si="3"/>
        <v>0</v>
      </c>
      <c r="H226" s="162">
        <f t="shared" si="3"/>
        <v>0</v>
      </c>
      <c r="I226" s="162">
        <f t="shared" si="3"/>
        <v>0</v>
      </c>
    </row>
    <row r="227" spans="3:9" s="156" customFormat="1" hidden="1">
      <c r="C227" s="156">
        <v>15</v>
      </c>
      <c r="D227" s="165" t="s">
        <v>104</v>
      </c>
      <c r="E227" s="162">
        <f t="shared" si="3"/>
        <v>0</v>
      </c>
      <c r="F227" s="162">
        <f t="shared" si="3"/>
        <v>0</v>
      </c>
      <c r="G227" s="162">
        <f t="shared" si="3"/>
        <v>0</v>
      </c>
      <c r="H227" s="162">
        <f t="shared" si="3"/>
        <v>0</v>
      </c>
      <c r="I227" s="162">
        <f t="shared" si="3"/>
        <v>0</v>
      </c>
    </row>
    <row r="228" spans="3:9" s="156" customFormat="1" hidden="1">
      <c r="C228" s="156">
        <v>16</v>
      </c>
      <c r="D228" s="165" t="s">
        <v>108</v>
      </c>
      <c r="E228" s="162">
        <f t="shared" ref="E228:I233" si="4">E89</f>
        <v>0</v>
      </c>
      <c r="F228" s="162">
        <f t="shared" si="4"/>
        <v>0</v>
      </c>
      <c r="G228" s="162">
        <f t="shared" si="4"/>
        <v>0</v>
      </c>
      <c r="H228" s="162">
        <f t="shared" si="4"/>
        <v>0</v>
      </c>
      <c r="I228" s="162">
        <f t="shared" si="4"/>
        <v>0</v>
      </c>
    </row>
    <row r="229" spans="3:9" s="156" customFormat="1" hidden="1">
      <c r="C229" s="156">
        <v>17</v>
      </c>
      <c r="D229" s="165" t="s">
        <v>109</v>
      </c>
      <c r="E229" s="162">
        <f t="shared" si="4"/>
        <v>0</v>
      </c>
      <c r="F229" s="162">
        <f t="shared" si="4"/>
        <v>0</v>
      </c>
      <c r="G229" s="162">
        <f t="shared" si="4"/>
        <v>0</v>
      </c>
      <c r="H229" s="162">
        <f t="shared" si="4"/>
        <v>0</v>
      </c>
      <c r="I229" s="162">
        <f t="shared" si="4"/>
        <v>0</v>
      </c>
    </row>
    <row r="230" spans="3:9" s="156" customFormat="1" hidden="1">
      <c r="C230" s="156">
        <v>18</v>
      </c>
      <c r="D230" s="165" t="s">
        <v>128</v>
      </c>
      <c r="E230" s="162">
        <f t="shared" si="4"/>
        <v>0</v>
      </c>
      <c r="F230" s="162">
        <f t="shared" si="4"/>
        <v>0</v>
      </c>
      <c r="G230" s="162">
        <f t="shared" si="4"/>
        <v>0</v>
      </c>
      <c r="H230" s="162">
        <f t="shared" si="4"/>
        <v>0</v>
      </c>
      <c r="I230" s="162">
        <f t="shared" si="4"/>
        <v>0</v>
      </c>
    </row>
    <row r="231" spans="3:9" s="156" customFormat="1" hidden="1">
      <c r="C231" s="156">
        <v>19</v>
      </c>
      <c r="D231" s="165" t="s">
        <v>130</v>
      </c>
      <c r="E231" s="162">
        <f t="shared" si="4"/>
        <v>0</v>
      </c>
      <c r="F231" s="162">
        <f t="shared" si="4"/>
        <v>0</v>
      </c>
      <c r="G231" s="162">
        <f t="shared" si="4"/>
        <v>0</v>
      </c>
      <c r="H231" s="162">
        <f t="shared" si="4"/>
        <v>0</v>
      </c>
      <c r="I231" s="162">
        <f t="shared" si="4"/>
        <v>0</v>
      </c>
    </row>
    <row r="232" spans="3:9" s="156" customFormat="1" hidden="1">
      <c r="C232" s="156">
        <v>20</v>
      </c>
      <c r="D232" s="165" t="s">
        <v>110</v>
      </c>
      <c r="E232" s="162">
        <f t="shared" si="4"/>
        <v>0</v>
      </c>
      <c r="F232" s="162">
        <f t="shared" si="4"/>
        <v>0</v>
      </c>
      <c r="G232" s="162">
        <f t="shared" si="4"/>
        <v>0</v>
      </c>
      <c r="H232" s="162">
        <f t="shared" si="4"/>
        <v>0</v>
      </c>
      <c r="I232" s="162">
        <f t="shared" si="4"/>
        <v>0</v>
      </c>
    </row>
    <row r="233" spans="3:9" s="156" customFormat="1" hidden="1">
      <c r="C233" s="156">
        <v>21</v>
      </c>
      <c r="D233" s="165" t="s">
        <v>133</v>
      </c>
      <c r="E233" s="162">
        <f t="shared" si="4"/>
        <v>0</v>
      </c>
      <c r="F233" s="162">
        <f t="shared" si="4"/>
        <v>0</v>
      </c>
      <c r="G233" s="162">
        <f t="shared" si="4"/>
        <v>0</v>
      </c>
      <c r="H233" s="162">
        <f t="shared" si="4"/>
        <v>0</v>
      </c>
      <c r="I233" s="162">
        <f t="shared" si="4"/>
        <v>0</v>
      </c>
    </row>
    <row r="234" spans="3:9" s="156" customFormat="1" hidden="1">
      <c r="D234" s="167" t="s">
        <v>325</v>
      </c>
      <c r="E234" s="162">
        <f>E214-E225</f>
        <v>0</v>
      </c>
      <c r="F234" s="162">
        <f t="shared" ref="F234:I234" si="5">F214-F225</f>
        <v>0</v>
      </c>
      <c r="G234" s="162">
        <f t="shared" si="5"/>
        <v>0</v>
      </c>
      <c r="H234" s="162">
        <f t="shared" si="5"/>
        <v>0</v>
      </c>
      <c r="I234" s="162">
        <f t="shared" si="5"/>
        <v>0</v>
      </c>
    </row>
    <row r="235" spans="3:9" s="156" customFormat="1" hidden="1">
      <c r="D235" s="165" t="s">
        <v>390</v>
      </c>
      <c r="E235" s="162">
        <f>E49-E84</f>
        <v>0</v>
      </c>
      <c r="F235" s="162">
        <f>F49-F84</f>
        <v>0</v>
      </c>
      <c r="G235" s="162">
        <f>G49-G84</f>
        <v>0</v>
      </c>
      <c r="H235" s="162">
        <f>H49-H84</f>
        <v>0</v>
      </c>
      <c r="I235" s="162">
        <f>I49-I84</f>
        <v>0</v>
      </c>
    </row>
    <row r="236" spans="3:9" s="156" customFormat="1" hidden="1">
      <c r="D236" s="165" t="s">
        <v>384</v>
      </c>
      <c r="E236" s="162">
        <f>E222-E219</f>
        <v>0</v>
      </c>
      <c r="F236" s="162">
        <f>F222-F219</f>
        <v>0</v>
      </c>
      <c r="G236" s="162">
        <f>G222-G219</f>
        <v>0</v>
      </c>
      <c r="H236" s="162">
        <f>H222-H219</f>
        <v>0</v>
      </c>
      <c r="I236" s="162">
        <f>I222-I219</f>
        <v>0</v>
      </c>
    </row>
    <row r="237" spans="3:9" s="156" customFormat="1" hidden="1">
      <c r="D237" s="165" t="s">
        <v>303</v>
      </c>
      <c r="E237" s="162">
        <f>E224+E226+E227</f>
        <v>0</v>
      </c>
      <c r="F237" s="162">
        <f t="shared" ref="F237:I237" si="6">F224+F226+F227</f>
        <v>0</v>
      </c>
      <c r="G237" s="162">
        <f t="shared" si="6"/>
        <v>0</v>
      </c>
      <c r="H237" s="162">
        <f t="shared" si="6"/>
        <v>0</v>
      </c>
      <c r="I237" s="162">
        <f t="shared" si="6"/>
        <v>0</v>
      </c>
    </row>
    <row r="238" spans="3:9" s="156" customFormat="1" hidden="1">
      <c r="D238" s="165"/>
    </row>
    <row r="239" spans="3:9" s="156" customFormat="1">
      <c r="D239" s="165"/>
    </row>
    <row r="240" spans="3:9" s="156" customFormat="1">
      <c r="D240" s="165"/>
    </row>
    <row r="241" spans="4:4" s="156" customFormat="1">
      <c r="D241" s="165"/>
    </row>
    <row r="242" spans="4:4" s="156" customFormat="1">
      <c r="D242" s="165"/>
    </row>
    <row r="243" spans="4:4" s="156" customFormat="1">
      <c r="D243" s="165"/>
    </row>
    <row r="244" spans="4:4" s="156" customFormat="1">
      <c r="D244" s="165"/>
    </row>
    <row r="245" spans="4:4" s="156" customFormat="1">
      <c r="D245" s="165"/>
    </row>
    <row r="246" spans="4:4" s="156" customFormat="1">
      <c r="D246" s="165"/>
    </row>
    <row r="247" spans="4:4" s="156" customFormat="1">
      <c r="D247" s="165"/>
    </row>
    <row r="248" spans="4:4" s="156" customFormat="1">
      <c r="D248" s="165"/>
    </row>
    <row r="249" spans="4:4" s="156" customFormat="1">
      <c r="D249" s="165"/>
    </row>
    <row r="250" spans="4:4" s="156" customFormat="1">
      <c r="D250" s="165"/>
    </row>
    <row r="251" spans="4:4" s="156" customFormat="1">
      <c r="D251" s="165"/>
    </row>
    <row r="252" spans="4:4" s="156" customFormat="1">
      <c r="D252" s="165"/>
    </row>
    <row r="253" spans="4:4" s="156" customFormat="1">
      <c r="D253" s="165"/>
    </row>
    <row r="254" spans="4:4" s="156" customFormat="1">
      <c r="D254" s="165"/>
    </row>
    <row r="255" spans="4:4" s="156" customFormat="1">
      <c r="D255" s="165"/>
    </row>
    <row r="256" spans="4:4" s="156" customFormat="1">
      <c r="D256" s="165"/>
    </row>
    <row r="257" spans="4:4" s="156" customFormat="1">
      <c r="D257" s="165"/>
    </row>
    <row r="258" spans="4:4" s="156" customFormat="1">
      <c r="D258" s="165"/>
    </row>
    <row r="259" spans="4:4" s="156" customFormat="1">
      <c r="D259" s="165"/>
    </row>
    <row r="260" spans="4:4" s="156" customFormat="1">
      <c r="D260" s="165"/>
    </row>
    <row r="261" spans="4:4" s="156" customFormat="1">
      <c r="D261" s="165"/>
    </row>
    <row r="262" spans="4:4" s="156" customFormat="1">
      <c r="D262" s="165"/>
    </row>
    <row r="263" spans="4:4" s="156" customFormat="1">
      <c r="D263" s="165"/>
    </row>
    <row r="264" spans="4:4" s="156" customFormat="1">
      <c r="D264" s="165"/>
    </row>
    <row r="265" spans="4:4" s="156" customFormat="1">
      <c r="D265" s="165"/>
    </row>
    <row r="266" spans="4:4" s="156" customFormat="1">
      <c r="D266" s="165"/>
    </row>
    <row r="267" spans="4:4" s="156" customFormat="1">
      <c r="D267" s="165"/>
    </row>
    <row r="268" spans="4:4" s="156" customFormat="1">
      <c r="D268" s="165"/>
    </row>
    <row r="269" spans="4:4" s="156" customFormat="1">
      <c r="D269" s="165"/>
    </row>
    <row r="270" spans="4:4" s="156" customFormat="1">
      <c r="D270" s="165"/>
    </row>
    <row r="271" spans="4:4" s="156" customFormat="1">
      <c r="D271" s="165"/>
    </row>
    <row r="272" spans="4:4" s="156" customFormat="1">
      <c r="D272" s="165"/>
    </row>
    <row r="273" spans="4:4" s="156" customFormat="1">
      <c r="D273" s="165"/>
    </row>
    <row r="274" spans="4:4" s="156" customFormat="1">
      <c r="D274" s="165"/>
    </row>
    <row r="275" spans="4:4" s="156" customFormat="1">
      <c r="D275" s="165"/>
    </row>
    <row r="276" spans="4:4" s="156" customFormat="1">
      <c r="D276" s="165"/>
    </row>
    <row r="277" spans="4:4" s="156" customFormat="1">
      <c r="D277" s="165"/>
    </row>
    <row r="278" spans="4:4" s="156" customFormat="1">
      <c r="D278" s="165"/>
    </row>
    <row r="279" spans="4:4" s="156" customFormat="1">
      <c r="D279" s="165"/>
    </row>
    <row r="280" spans="4:4" s="156" customFormat="1">
      <c r="D280" s="165"/>
    </row>
    <row r="281" spans="4:4" s="156" customFormat="1">
      <c r="D281" s="165"/>
    </row>
    <row r="282" spans="4:4" s="156" customFormat="1">
      <c r="D282" s="165"/>
    </row>
    <row r="283" spans="4:4" s="156" customFormat="1">
      <c r="D283" s="165"/>
    </row>
    <row r="284" spans="4:4" s="156" customFormat="1">
      <c r="D284" s="165"/>
    </row>
    <row r="285" spans="4:4" s="156" customFormat="1">
      <c r="D285" s="165"/>
    </row>
    <row r="286" spans="4:4" s="156" customFormat="1">
      <c r="D286" s="165"/>
    </row>
    <row r="287" spans="4:4" s="156" customFormat="1">
      <c r="D287" s="165"/>
    </row>
    <row r="288" spans="4:4" s="156" customFormat="1">
      <c r="D288" s="165"/>
    </row>
    <row r="289" spans="4:4" s="156" customFormat="1">
      <c r="D289" s="165"/>
    </row>
    <row r="290" spans="4:4" s="156" customFormat="1">
      <c r="D290" s="165"/>
    </row>
    <row r="291" spans="4:4" s="156" customFormat="1">
      <c r="D291" s="165"/>
    </row>
    <row r="292" spans="4:4" s="156" customFormat="1">
      <c r="D292" s="165"/>
    </row>
    <row r="293" spans="4:4" s="156" customFormat="1">
      <c r="D293" s="165"/>
    </row>
    <row r="294" spans="4:4" s="156" customFormat="1">
      <c r="D294" s="165"/>
    </row>
    <row r="295" spans="4:4" s="156" customFormat="1">
      <c r="D295" s="165"/>
    </row>
    <row r="296" spans="4:4" s="156" customFormat="1">
      <c r="D296" s="165"/>
    </row>
    <row r="297" spans="4:4" s="156" customFormat="1">
      <c r="D297" s="165"/>
    </row>
    <row r="298" spans="4:4" s="156" customFormat="1">
      <c r="D298" s="165"/>
    </row>
    <row r="299" spans="4:4" s="156" customFormat="1">
      <c r="D299" s="165"/>
    </row>
    <row r="300" spans="4:4" s="156" customFormat="1">
      <c r="D300" s="165"/>
    </row>
    <row r="301" spans="4:4" s="156" customFormat="1">
      <c r="D301" s="165"/>
    </row>
    <row r="302" spans="4:4" s="156" customFormat="1">
      <c r="D302" s="165"/>
    </row>
    <row r="303" spans="4:4" s="156" customFormat="1">
      <c r="D303" s="165"/>
    </row>
    <row r="304" spans="4:4" s="156" customFormat="1">
      <c r="D304" s="165"/>
    </row>
    <row r="305" spans="4:4" s="156" customFormat="1">
      <c r="D305" s="165"/>
    </row>
    <row r="306" spans="4:4" s="156" customFormat="1">
      <c r="D306" s="165"/>
    </row>
    <row r="307" spans="4:4" s="156" customFormat="1">
      <c r="D307" s="165"/>
    </row>
    <row r="308" spans="4:4" s="156" customFormat="1">
      <c r="D308" s="165"/>
    </row>
    <row r="309" spans="4:4" s="156" customFormat="1">
      <c r="D309" s="165"/>
    </row>
    <row r="310" spans="4:4" s="156" customFormat="1">
      <c r="D310" s="165"/>
    </row>
    <row r="311" spans="4:4" s="156" customFormat="1">
      <c r="D311" s="165"/>
    </row>
    <row r="312" spans="4:4" s="156" customFormat="1">
      <c r="D312" s="165"/>
    </row>
    <row r="313" spans="4:4" s="156" customFormat="1">
      <c r="D313" s="165"/>
    </row>
    <row r="314" spans="4:4" s="156" customFormat="1">
      <c r="D314" s="165"/>
    </row>
    <row r="315" spans="4:4" s="156" customFormat="1">
      <c r="D315" s="165"/>
    </row>
    <row r="316" spans="4:4" s="156" customFormat="1">
      <c r="D316" s="165"/>
    </row>
    <row r="317" spans="4:4" s="156" customFormat="1">
      <c r="D317" s="165"/>
    </row>
    <row r="318" spans="4:4" s="156" customFormat="1">
      <c r="D318" s="165"/>
    </row>
    <row r="319" spans="4:4" s="156" customFormat="1">
      <c r="D319" s="165"/>
    </row>
    <row r="320" spans="4:4" s="156" customFormat="1">
      <c r="D320" s="165"/>
    </row>
    <row r="321" spans="4:4" s="156" customFormat="1">
      <c r="D321" s="165"/>
    </row>
    <row r="322" spans="4:4" s="156" customFormat="1">
      <c r="D322" s="165"/>
    </row>
    <row r="323" spans="4:4" s="156" customFormat="1">
      <c r="D323" s="165"/>
    </row>
    <row r="324" spans="4:4" s="156" customFormat="1">
      <c r="D324" s="165"/>
    </row>
    <row r="325" spans="4:4" s="156" customFormat="1">
      <c r="D325" s="165"/>
    </row>
    <row r="326" spans="4:4" s="156" customFormat="1">
      <c r="D326" s="165"/>
    </row>
    <row r="327" spans="4:4" s="156" customFormat="1">
      <c r="D327" s="165"/>
    </row>
    <row r="328" spans="4:4" s="156" customFormat="1">
      <c r="D328" s="165"/>
    </row>
    <row r="329" spans="4:4" s="156" customFormat="1">
      <c r="D329" s="165"/>
    </row>
    <row r="330" spans="4:4" s="156" customFormat="1">
      <c r="D330" s="165"/>
    </row>
    <row r="331" spans="4:4" s="156" customFormat="1">
      <c r="D331" s="165"/>
    </row>
    <row r="332" spans="4:4" s="156" customFormat="1">
      <c r="D332" s="165"/>
    </row>
    <row r="333" spans="4:4" s="156" customFormat="1">
      <c r="D333" s="165"/>
    </row>
    <row r="334" spans="4:4" s="156" customFormat="1">
      <c r="D334" s="165"/>
    </row>
    <row r="335" spans="4:4" s="156" customFormat="1">
      <c r="D335" s="165"/>
    </row>
    <row r="336" spans="4:4" s="156" customFormat="1">
      <c r="D336" s="165"/>
    </row>
    <row r="337" spans="4:4" s="156" customFormat="1">
      <c r="D337" s="165"/>
    </row>
    <row r="338" spans="4:4" s="156" customFormat="1">
      <c r="D338" s="165"/>
    </row>
    <row r="339" spans="4:4" s="156" customFormat="1">
      <c r="D339" s="165"/>
    </row>
    <row r="340" spans="4:4" s="156" customFormat="1">
      <c r="D340" s="165"/>
    </row>
    <row r="341" spans="4:4" s="156" customFormat="1">
      <c r="D341" s="165"/>
    </row>
    <row r="342" spans="4:4" s="156" customFormat="1">
      <c r="D342" s="165"/>
    </row>
    <row r="343" spans="4:4" s="156" customFormat="1">
      <c r="D343" s="165"/>
    </row>
    <row r="344" spans="4:4" s="156" customFormat="1">
      <c r="D344" s="165"/>
    </row>
    <row r="345" spans="4:4" s="156" customFormat="1">
      <c r="D345" s="165"/>
    </row>
    <row r="346" spans="4:4" s="156" customFormat="1">
      <c r="D346" s="165"/>
    </row>
    <row r="347" spans="4:4" s="156" customFormat="1">
      <c r="D347" s="165"/>
    </row>
    <row r="348" spans="4:4" s="156" customFormat="1">
      <c r="D348" s="165"/>
    </row>
    <row r="349" spans="4:4" s="156" customFormat="1">
      <c r="D349" s="165"/>
    </row>
    <row r="350" spans="4:4" s="156" customFormat="1">
      <c r="D350" s="165"/>
    </row>
    <row r="351" spans="4:4" s="156" customFormat="1">
      <c r="D351" s="165"/>
    </row>
    <row r="352" spans="4:4" s="156" customFormat="1">
      <c r="D352" s="165"/>
    </row>
    <row r="353" spans="4:4" s="156" customFormat="1">
      <c r="D353" s="165"/>
    </row>
    <row r="354" spans="4:4" s="156" customFormat="1">
      <c r="D354" s="165"/>
    </row>
    <row r="355" spans="4:4" s="156" customFormat="1">
      <c r="D355" s="165"/>
    </row>
    <row r="356" spans="4:4" s="156" customFormat="1">
      <c r="D356" s="165"/>
    </row>
    <row r="357" spans="4:4" s="156" customFormat="1">
      <c r="D357" s="165"/>
    </row>
    <row r="358" spans="4:4" s="156" customFormat="1">
      <c r="D358" s="165"/>
    </row>
    <row r="359" spans="4:4" s="156" customFormat="1">
      <c r="D359" s="165"/>
    </row>
    <row r="360" spans="4:4" s="156" customFormat="1">
      <c r="D360" s="165"/>
    </row>
    <row r="361" spans="4:4" s="156" customFormat="1">
      <c r="D361" s="165"/>
    </row>
    <row r="362" spans="4:4" s="156" customFormat="1">
      <c r="D362" s="165"/>
    </row>
    <row r="363" spans="4:4" s="156" customFormat="1">
      <c r="D363" s="165"/>
    </row>
    <row r="364" spans="4:4" s="156" customFormat="1">
      <c r="D364" s="165"/>
    </row>
    <row r="365" spans="4:4" s="156" customFormat="1">
      <c r="D365" s="165"/>
    </row>
    <row r="366" spans="4:4" s="156" customFormat="1">
      <c r="D366" s="165"/>
    </row>
    <row r="367" spans="4:4" s="156" customFormat="1">
      <c r="D367" s="165"/>
    </row>
    <row r="368" spans="4:4" s="156" customFormat="1">
      <c r="D368" s="165"/>
    </row>
    <row r="369" spans="4:4" s="156" customFormat="1">
      <c r="D369" s="165"/>
    </row>
    <row r="370" spans="4:4" s="156" customFormat="1">
      <c r="D370" s="165"/>
    </row>
    <row r="371" spans="4:4" s="156" customFormat="1">
      <c r="D371" s="165"/>
    </row>
    <row r="372" spans="4:4" s="156" customFormat="1">
      <c r="D372" s="165"/>
    </row>
    <row r="373" spans="4:4" s="156" customFormat="1">
      <c r="D373" s="165"/>
    </row>
    <row r="374" spans="4:4" s="156" customFormat="1">
      <c r="D374" s="165"/>
    </row>
    <row r="375" spans="4:4" s="156" customFormat="1">
      <c r="D375" s="165"/>
    </row>
    <row r="376" spans="4:4" s="156" customFormat="1">
      <c r="D376" s="165"/>
    </row>
    <row r="377" spans="4:4" s="156" customFormat="1">
      <c r="D377" s="165"/>
    </row>
    <row r="378" spans="4:4" s="156" customFormat="1">
      <c r="D378" s="165"/>
    </row>
    <row r="379" spans="4:4" s="156" customFormat="1">
      <c r="D379" s="165"/>
    </row>
    <row r="380" spans="4:4" s="156" customFormat="1">
      <c r="D380" s="165"/>
    </row>
    <row r="381" spans="4:4" s="156" customFormat="1">
      <c r="D381" s="165"/>
    </row>
    <row r="382" spans="4:4" s="156" customFormat="1">
      <c r="D382" s="165"/>
    </row>
    <row r="383" spans="4:4" s="156" customFormat="1">
      <c r="D383" s="165"/>
    </row>
    <row r="384" spans="4:4" s="156" customFormat="1">
      <c r="D384" s="165"/>
    </row>
    <row r="385" spans="4:4" s="156" customFormat="1">
      <c r="D385" s="165"/>
    </row>
    <row r="386" spans="4:4" s="156" customFormat="1">
      <c r="D386" s="165"/>
    </row>
    <row r="387" spans="4:4" s="156" customFormat="1">
      <c r="D387" s="165"/>
    </row>
    <row r="388" spans="4:4" s="156" customFormat="1">
      <c r="D388" s="165"/>
    </row>
    <row r="389" spans="4:4" s="156" customFormat="1">
      <c r="D389" s="165"/>
    </row>
    <row r="390" spans="4:4" s="156" customFormat="1">
      <c r="D390" s="165"/>
    </row>
    <row r="391" spans="4:4" s="156" customFormat="1">
      <c r="D391" s="165"/>
    </row>
    <row r="392" spans="4:4" s="156" customFormat="1">
      <c r="D392" s="165"/>
    </row>
    <row r="393" spans="4:4" s="156" customFormat="1">
      <c r="D393" s="165"/>
    </row>
    <row r="394" spans="4:4" s="156" customFormat="1">
      <c r="D394" s="165"/>
    </row>
    <row r="395" spans="4:4" s="156" customFormat="1">
      <c r="D395" s="165"/>
    </row>
    <row r="396" spans="4:4" s="156" customFormat="1">
      <c r="D396" s="165"/>
    </row>
    <row r="397" spans="4:4" s="156" customFormat="1">
      <c r="D397" s="165"/>
    </row>
    <row r="398" spans="4:4" s="156" customFormat="1">
      <c r="D398" s="165"/>
    </row>
    <row r="399" spans="4:4" s="156" customFormat="1">
      <c r="D399" s="165"/>
    </row>
    <row r="400" spans="4:4" s="156" customFormat="1">
      <c r="D400" s="165"/>
    </row>
    <row r="401" spans="4:4" s="156" customFormat="1">
      <c r="D401" s="165"/>
    </row>
    <row r="402" spans="4:4" s="156" customFormat="1">
      <c r="D402" s="165"/>
    </row>
    <row r="403" spans="4:4" s="156" customFormat="1">
      <c r="D403" s="165"/>
    </row>
    <row r="404" spans="4:4" s="156" customFormat="1">
      <c r="D404" s="165"/>
    </row>
    <row r="405" spans="4:4" s="156" customFormat="1">
      <c r="D405" s="165"/>
    </row>
    <row r="406" spans="4:4" s="156" customFormat="1">
      <c r="D406" s="165"/>
    </row>
    <row r="407" spans="4:4" s="156" customFormat="1">
      <c r="D407" s="165"/>
    </row>
    <row r="408" spans="4:4" s="156" customFormat="1">
      <c r="D408" s="165"/>
    </row>
    <row r="409" spans="4:4" s="156" customFormat="1">
      <c r="D409" s="165"/>
    </row>
    <row r="410" spans="4:4" s="156" customFormat="1">
      <c r="D410" s="165"/>
    </row>
    <row r="411" spans="4:4" s="156" customFormat="1">
      <c r="D411" s="165"/>
    </row>
    <row r="412" spans="4:4" s="156" customFormat="1">
      <c r="D412" s="165"/>
    </row>
    <row r="413" spans="4:4" s="156" customFormat="1">
      <c r="D413" s="165"/>
    </row>
  </sheetData>
  <mergeCells count="11">
    <mergeCell ref="E2:I2"/>
    <mergeCell ref="E53:E54"/>
    <mergeCell ref="F53:F54"/>
    <mergeCell ref="G53:G54"/>
    <mergeCell ref="H53:H54"/>
    <mergeCell ref="I53:I54"/>
    <mergeCell ref="H3:H4"/>
    <mergeCell ref="I3:I4"/>
    <mergeCell ref="E3:E4"/>
    <mergeCell ref="F3:F4"/>
    <mergeCell ref="G3:G4"/>
  </mergeCells>
  <conditionalFormatting sqref="E51:I51">
    <cfRule type="cellIs" dxfId="13" priority="1" operator="notEqual">
      <formula>0</formula>
    </cfRule>
  </conditionalFormatting>
  <pageMargins left="0.7" right="0.7" top="0.75" bottom="0.75" header="0.3" footer="0.3"/>
  <pageSetup orientation="portrait" r:id="rId1"/>
  <ignoredErrors>
    <ignoredError sqref="E3:I4 E53:I54 E5:I32" unlockedFormula="1"/>
    <ignoredError sqref="E33:I49 E78:I88" formulaRange="1" unlockedFormula="1"/>
    <ignoredError sqref="E56:I77" formulaRange="1"/>
  </ignoredErrors>
</worksheet>
</file>

<file path=xl/worksheets/sheet4.xml><?xml version="1.0" encoding="utf-8"?>
<worksheet xmlns="http://schemas.openxmlformats.org/spreadsheetml/2006/main" xmlns:r="http://schemas.openxmlformats.org/officeDocument/2006/relationships">
  <sheetPr codeName="Sheet1">
    <tabColor theme="0" tint="-0.14999847407452621"/>
  </sheetPr>
  <dimension ref="A1:AZ534"/>
  <sheetViews>
    <sheetView showGridLines="0" zoomScale="110" zoomScaleNormal="110" workbookViewId="0">
      <pane xSplit="3" ySplit="3" topLeftCell="D4" activePane="bottomRight" state="frozen"/>
      <selection activeCell="E15" sqref="E15"/>
      <selection pane="topRight" activeCell="E15" sqref="E15"/>
      <selection pane="bottomLeft" activeCell="E15" sqref="E15"/>
      <selection pane="bottomRight" activeCell="D41" sqref="D41"/>
    </sheetView>
  </sheetViews>
  <sheetFormatPr defaultRowHeight="12.75" outlineLevelCol="1"/>
  <cols>
    <col min="1" max="1" width="5.28515625" style="157" customWidth="1"/>
    <col min="2" max="2" width="10.7109375" style="157" hidden="1" customWidth="1" outlineLevel="1"/>
    <col min="3" max="3" width="9.140625" collapsed="1"/>
    <col min="4" max="4" width="55.28515625" style="3" customWidth="1"/>
    <col min="5" max="9" width="14.7109375" customWidth="1"/>
    <col min="10" max="10" width="9.140625" style="157"/>
    <col min="11" max="11" width="6.42578125" style="157" hidden="1" customWidth="1" outlineLevel="1"/>
    <col min="12" max="12" width="9.140625" style="157" hidden="1" customWidth="1" outlineLevel="1"/>
    <col min="13" max="13" width="9.140625" style="157" collapsed="1"/>
    <col min="14" max="52" width="9.140625" style="157"/>
  </cols>
  <sheetData>
    <row r="1" spans="3:12" s="157" customFormat="1" ht="13.5" thickBot="1">
      <c r="D1" s="167"/>
    </row>
    <row r="2" spans="3:12" s="157" customFormat="1" ht="13.5" thickBot="1">
      <c r="D2" s="167"/>
      <c r="E2" s="248" t="s">
        <v>649</v>
      </c>
      <c r="F2" s="249"/>
      <c r="G2" s="249"/>
      <c r="H2" s="249"/>
      <c r="I2" s="250"/>
    </row>
    <row r="3" spans="3:12" ht="25.5">
      <c r="C3" s="4" t="s">
        <v>169</v>
      </c>
      <c r="D3" s="5" t="s">
        <v>170</v>
      </c>
      <c r="E3" s="182">
        <f>PL!E3</f>
        <v>2006</v>
      </c>
      <c r="F3" s="182">
        <f>PL!F3</f>
        <v>2007</v>
      </c>
      <c r="G3" s="182">
        <f>PL!G3</f>
        <v>2008</v>
      </c>
      <c r="H3" s="182">
        <f>PL!H3</f>
        <v>2009</v>
      </c>
      <c r="I3" s="183">
        <f>PL!I3</f>
        <v>2010</v>
      </c>
      <c r="K3" s="168" t="s">
        <v>314</v>
      </c>
    </row>
    <row r="4" spans="3:12">
      <c r="C4" s="9" t="s">
        <v>3</v>
      </c>
      <c r="D4" s="174" t="s">
        <v>171</v>
      </c>
      <c r="E4" s="184"/>
      <c r="F4" s="184"/>
      <c r="G4" s="184"/>
      <c r="H4" s="184"/>
      <c r="I4" s="185"/>
      <c r="L4" s="157" t="s">
        <v>352</v>
      </c>
    </row>
    <row r="5" spans="3:12">
      <c r="C5" s="6" t="s">
        <v>172</v>
      </c>
      <c r="D5" s="175" t="s">
        <v>173</v>
      </c>
      <c r="E5" s="199">
        <f>PL!E22</f>
        <v>0</v>
      </c>
      <c r="F5" s="199">
        <f>PL!F22</f>
        <v>0</v>
      </c>
      <c r="G5" s="199">
        <f>PL!G22</f>
        <v>0</v>
      </c>
      <c r="H5" s="199">
        <f>PL!H22</f>
        <v>0</v>
      </c>
      <c r="I5" s="199">
        <f>PL!I22</f>
        <v>0</v>
      </c>
      <c r="L5" s="157" t="s">
        <v>351</v>
      </c>
    </row>
    <row r="6" spans="3:12">
      <c r="C6" s="6" t="s">
        <v>174</v>
      </c>
      <c r="D6" s="176" t="s">
        <v>175</v>
      </c>
      <c r="E6" s="201">
        <v>0</v>
      </c>
      <c r="F6" s="201">
        <v>0</v>
      </c>
      <c r="G6" s="201">
        <v>0</v>
      </c>
      <c r="H6" s="201">
        <v>0</v>
      </c>
      <c r="I6" s="201">
        <v>0</v>
      </c>
      <c r="L6" s="157" t="s">
        <v>353</v>
      </c>
    </row>
    <row r="7" spans="3:12">
      <c r="C7" s="6" t="s">
        <v>176</v>
      </c>
      <c r="D7" s="175" t="s">
        <v>177</v>
      </c>
      <c r="E7" s="201">
        <v>0</v>
      </c>
      <c r="F7" s="201">
        <v>0</v>
      </c>
      <c r="G7" s="201">
        <v>0</v>
      </c>
      <c r="H7" s="201">
        <v>0</v>
      </c>
      <c r="I7" s="201">
        <v>0</v>
      </c>
    </row>
    <row r="8" spans="3:12">
      <c r="C8" s="6" t="s">
        <v>178</v>
      </c>
      <c r="D8" s="175" t="s">
        <v>179</v>
      </c>
      <c r="E8" s="201">
        <v>0</v>
      </c>
      <c r="F8" s="201">
        <v>0</v>
      </c>
      <c r="G8" s="201">
        <v>0</v>
      </c>
      <c r="H8" s="201">
        <v>0</v>
      </c>
      <c r="I8" s="201">
        <v>0</v>
      </c>
      <c r="K8" s="157" t="s">
        <v>316</v>
      </c>
      <c r="L8" s="157" t="s">
        <v>354</v>
      </c>
    </row>
    <row r="9" spans="3:12">
      <c r="C9" s="6" t="s">
        <v>180</v>
      </c>
      <c r="D9" s="177" t="s">
        <v>181</v>
      </c>
      <c r="E9" s="201">
        <v>0</v>
      </c>
      <c r="F9" s="201">
        <v>0</v>
      </c>
      <c r="G9" s="201">
        <v>0</v>
      </c>
      <c r="H9" s="201">
        <v>0</v>
      </c>
      <c r="I9" s="201">
        <v>0</v>
      </c>
    </row>
    <row r="10" spans="3:12">
      <c r="C10" s="6" t="s">
        <v>182</v>
      </c>
      <c r="D10" s="177" t="s">
        <v>183</v>
      </c>
      <c r="E10" s="201">
        <v>0</v>
      </c>
      <c r="F10" s="201">
        <v>0</v>
      </c>
      <c r="G10" s="201">
        <v>0</v>
      </c>
      <c r="H10" s="201">
        <v>0</v>
      </c>
      <c r="I10" s="201">
        <v>0</v>
      </c>
    </row>
    <row r="11" spans="3:12">
      <c r="C11" s="6" t="s">
        <v>184</v>
      </c>
      <c r="D11" s="177" t="s">
        <v>185</v>
      </c>
      <c r="E11" s="201">
        <v>0</v>
      </c>
      <c r="F11" s="201">
        <v>0</v>
      </c>
      <c r="G11" s="201">
        <v>0</v>
      </c>
      <c r="H11" s="201">
        <v>0</v>
      </c>
      <c r="I11" s="201">
        <v>0</v>
      </c>
      <c r="K11" s="157" t="s">
        <v>317</v>
      </c>
      <c r="L11" s="157" t="s">
        <v>355</v>
      </c>
    </row>
    <row r="12" spans="3:12">
      <c r="C12" s="6" t="s">
        <v>186</v>
      </c>
      <c r="D12" s="177" t="s">
        <v>187</v>
      </c>
      <c r="E12" s="201">
        <v>0</v>
      </c>
      <c r="F12" s="201">
        <v>0</v>
      </c>
      <c r="G12" s="201">
        <v>0</v>
      </c>
      <c r="H12" s="201">
        <v>0</v>
      </c>
      <c r="I12" s="201">
        <v>0</v>
      </c>
    </row>
    <row r="13" spans="3:12">
      <c r="C13" s="6" t="s">
        <v>188</v>
      </c>
      <c r="D13" s="177" t="s">
        <v>189</v>
      </c>
      <c r="E13" s="201">
        <v>0</v>
      </c>
      <c r="F13" s="201">
        <v>0</v>
      </c>
      <c r="G13" s="201">
        <v>0</v>
      </c>
      <c r="H13" s="201">
        <v>0</v>
      </c>
      <c r="I13" s="201">
        <v>0</v>
      </c>
      <c r="L13" s="157" t="s">
        <v>358</v>
      </c>
    </row>
    <row r="14" spans="3:12">
      <c r="C14" s="6" t="s">
        <v>190</v>
      </c>
      <c r="D14" s="175" t="s">
        <v>191</v>
      </c>
      <c r="E14" s="201">
        <v>0</v>
      </c>
      <c r="F14" s="201">
        <v>0</v>
      </c>
      <c r="G14" s="201">
        <v>0</v>
      </c>
      <c r="H14" s="201">
        <v>0</v>
      </c>
      <c r="I14" s="201">
        <v>0</v>
      </c>
      <c r="K14" s="157" t="s">
        <v>322</v>
      </c>
    </row>
    <row r="15" spans="3:12" ht="25.5">
      <c r="C15" s="7" t="s">
        <v>192</v>
      </c>
      <c r="D15" s="175" t="s">
        <v>193</v>
      </c>
      <c r="E15" s="201">
        <v>0</v>
      </c>
      <c r="F15" s="201">
        <v>0</v>
      </c>
      <c r="G15" s="201">
        <v>0</v>
      </c>
      <c r="H15" s="201">
        <v>0</v>
      </c>
      <c r="I15" s="201">
        <v>0</v>
      </c>
    </row>
    <row r="16" spans="3:12" ht="25.5">
      <c r="C16" s="7" t="s">
        <v>194</v>
      </c>
      <c r="D16" s="175" t="s">
        <v>195</v>
      </c>
      <c r="E16" s="201">
        <v>0</v>
      </c>
      <c r="F16" s="201">
        <v>0</v>
      </c>
      <c r="G16" s="201">
        <v>0</v>
      </c>
      <c r="H16" s="201">
        <v>0</v>
      </c>
      <c r="I16" s="201">
        <v>0</v>
      </c>
      <c r="K16" s="157" t="s">
        <v>318</v>
      </c>
      <c r="L16" s="157" t="s">
        <v>356</v>
      </c>
    </row>
    <row r="17" spans="2:12">
      <c r="C17" s="7" t="s">
        <v>196</v>
      </c>
      <c r="D17" s="175" t="s">
        <v>197</v>
      </c>
      <c r="E17" s="201">
        <v>0</v>
      </c>
      <c r="F17" s="201">
        <v>0</v>
      </c>
      <c r="G17" s="201">
        <v>0</v>
      </c>
      <c r="H17" s="201">
        <v>0</v>
      </c>
      <c r="I17" s="201">
        <v>0</v>
      </c>
      <c r="K17" s="157" t="s">
        <v>319</v>
      </c>
      <c r="L17" s="157" t="s">
        <v>357</v>
      </c>
    </row>
    <row r="18" spans="2:12" ht="25.5">
      <c r="C18" s="7" t="s">
        <v>198</v>
      </c>
      <c r="D18" s="177" t="s">
        <v>199</v>
      </c>
      <c r="E18" s="201">
        <v>0</v>
      </c>
      <c r="F18" s="201">
        <v>0</v>
      </c>
      <c r="G18" s="201">
        <v>0</v>
      </c>
      <c r="H18" s="201">
        <v>0</v>
      </c>
      <c r="I18" s="201">
        <v>0</v>
      </c>
    </row>
    <row r="19" spans="2:12">
      <c r="C19" s="7" t="s">
        <v>200</v>
      </c>
      <c r="D19" s="177" t="s">
        <v>201</v>
      </c>
      <c r="E19" s="201">
        <v>0</v>
      </c>
      <c r="F19" s="201">
        <v>0</v>
      </c>
      <c r="G19" s="201">
        <v>0</v>
      </c>
      <c r="H19" s="201">
        <v>0</v>
      </c>
      <c r="I19" s="201">
        <v>0</v>
      </c>
      <c r="K19" s="157" t="s">
        <v>320</v>
      </c>
    </row>
    <row r="20" spans="2:12" ht="25.5">
      <c r="C20" s="7" t="s">
        <v>202</v>
      </c>
      <c r="D20" s="175" t="s">
        <v>203</v>
      </c>
      <c r="E20" s="201">
        <v>0</v>
      </c>
      <c r="F20" s="201">
        <v>0</v>
      </c>
      <c r="G20" s="201">
        <v>0</v>
      </c>
      <c r="H20" s="201">
        <v>0</v>
      </c>
      <c r="I20" s="201">
        <v>0</v>
      </c>
    </row>
    <row r="21" spans="2:12" ht="25.5">
      <c r="C21" s="7" t="s">
        <v>204</v>
      </c>
      <c r="D21" s="177" t="s">
        <v>205</v>
      </c>
      <c r="E21" s="201">
        <v>0</v>
      </c>
      <c r="F21" s="201">
        <v>0</v>
      </c>
      <c r="G21" s="201">
        <v>0</v>
      </c>
      <c r="H21" s="201">
        <v>0</v>
      </c>
      <c r="I21" s="201">
        <v>0</v>
      </c>
      <c r="K21" s="157" t="s">
        <v>321</v>
      </c>
    </row>
    <row r="22" spans="2:12">
      <c r="C22" s="7" t="s">
        <v>206</v>
      </c>
      <c r="D22" s="177" t="s">
        <v>207</v>
      </c>
      <c r="E22" s="201">
        <v>0</v>
      </c>
      <c r="F22" s="201">
        <v>0</v>
      </c>
      <c r="G22" s="201">
        <v>0</v>
      </c>
      <c r="H22" s="201">
        <v>0</v>
      </c>
      <c r="I22" s="201">
        <v>0</v>
      </c>
    </row>
    <row r="23" spans="2:12">
      <c r="C23" s="7" t="s">
        <v>208</v>
      </c>
      <c r="D23" s="177" t="s">
        <v>209</v>
      </c>
      <c r="E23" s="201">
        <v>0</v>
      </c>
      <c r="F23" s="201">
        <v>0</v>
      </c>
      <c r="G23" s="201">
        <v>0</v>
      </c>
      <c r="H23" s="201">
        <v>0</v>
      </c>
      <c r="I23" s="201">
        <v>0</v>
      </c>
    </row>
    <row r="24" spans="2:12">
      <c r="B24" s="157" t="s">
        <v>409</v>
      </c>
      <c r="C24" s="151"/>
      <c r="D24" s="178" t="s">
        <v>210</v>
      </c>
      <c r="E24" s="203">
        <f>SUM(E5:E23)</f>
        <v>0</v>
      </c>
      <c r="F24" s="203">
        <f>SUM(F5:F23)</f>
        <v>0</v>
      </c>
      <c r="G24" s="203">
        <f>SUM(G5:G23)</f>
        <v>0</v>
      </c>
      <c r="H24" s="203">
        <f>SUM(H5:H23)</f>
        <v>0</v>
      </c>
      <c r="I24" s="204">
        <f>SUM(I5:I23)</f>
        <v>0</v>
      </c>
      <c r="L24" s="157" t="s">
        <v>359</v>
      </c>
    </row>
    <row r="25" spans="2:12">
      <c r="C25" s="10" t="s">
        <v>15</v>
      </c>
      <c r="D25" s="179" t="s">
        <v>211</v>
      </c>
      <c r="E25" s="205"/>
      <c r="F25" s="205"/>
      <c r="G25" s="205"/>
      <c r="H25" s="205"/>
      <c r="I25" s="206"/>
      <c r="L25" s="157" t="s">
        <v>360</v>
      </c>
    </row>
    <row r="26" spans="2:12">
      <c r="C26" s="6" t="s">
        <v>212</v>
      </c>
      <c r="D26" s="175" t="s">
        <v>213</v>
      </c>
      <c r="E26" s="201">
        <v>0</v>
      </c>
      <c r="F26" s="201">
        <v>0</v>
      </c>
      <c r="G26" s="201">
        <v>0</v>
      </c>
      <c r="H26" s="201">
        <v>0</v>
      </c>
      <c r="I26" s="201">
        <v>0</v>
      </c>
    </row>
    <row r="27" spans="2:12">
      <c r="C27" s="6" t="s">
        <v>214</v>
      </c>
      <c r="D27" s="175" t="s">
        <v>215</v>
      </c>
      <c r="E27" s="201">
        <v>0</v>
      </c>
      <c r="F27" s="201">
        <v>0</v>
      </c>
      <c r="G27" s="201">
        <v>0</v>
      </c>
      <c r="H27" s="201">
        <v>0</v>
      </c>
      <c r="I27" s="201">
        <v>0</v>
      </c>
      <c r="L27" s="157" t="s">
        <v>361</v>
      </c>
    </row>
    <row r="28" spans="2:12">
      <c r="C28" s="6" t="s">
        <v>216</v>
      </c>
      <c r="D28" s="175" t="s">
        <v>217</v>
      </c>
      <c r="E28" s="201">
        <v>0</v>
      </c>
      <c r="F28" s="201">
        <v>0</v>
      </c>
      <c r="G28" s="201">
        <v>0</v>
      </c>
      <c r="H28" s="201">
        <v>0</v>
      </c>
      <c r="I28" s="201">
        <v>0</v>
      </c>
      <c r="L28" s="157" t="s">
        <v>362</v>
      </c>
    </row>
    <row r="29" spans="2:12">
      <c r="C29" s="6" t="s">
        <v>218</v>
      </c>
      <c r="D29" s="175" t="s">
        <v>219</v>
      </c>
      <c r="E29" s="201">
        <v>0</v>
      </c>
      <c r="F29" s="201">
        <v>0</v>
      </c>
      <c r="G29" s="201">
        <v>0</v>
      </c>
      <c r="H29" s="201">
        <v>0</v>
      </c>
      <c r="I29" s="201">
        <v>0</v>
      </c>
    </row>
    <row r="30" spans="2:12">
      <c r="C30" s="6" t="s">
        <v>220</v>
      </c>
      <c r="D30" s="175" t="s">
        <v>221</v>
      </c>
      <c r="E30" s="201">
        <v>0</v>
      </c>
      <c r="F30" s="201">
        <v>0</v>
      </c>
      <c r="G30" s="201">
        <v>0</v>
      </c>
      <c r="H30" s="201">
        <v>0</v>
      </c>
      <c r="I30" s="201">
        <v>0</v>
      </c>
    </row>
    <row r="31" spans="2:12">
      <c r="C31" s="6" t="s">
        <v>222</v>
      </c>
      <c r="D31" s="175" t="s">
        <v>223</v>
      </c>
      <c r="E31" s="201">
        <v>0</v>
      </c>
      <c r="F31" s="201">
        <v>0</v>
      </c>
      <c r="G31" s="201">
        <v>0</v>
      </c>
      <c r="H31" s="201">
        <v>0</v>
      </c>
      <c r="I31" s="201">
        <v>0</v>
      </c>
    </row>
    <row r="32" spans="2:12">
      <c r="C32" s="6" t="s">
        <v>224</v>
      </c>
      <c r="D32" s="175" t="s">
        <v>225</v>
      </c>
      <c r="E32" s="201">
        <v>0</v>
      </c>
      <c r="F32" s="201">
        <v>0</v>
      </c>
      <c r="G32" s="201">
        <v>0</v>
      </c>
      <c r="H32" s="201">
        <v>0</v>
      </c>
      <c r="I32" s="201">
        <v>0</v>
      </c>
      <c r="L32" s="157" t="s">
        <v>363</v>
      </c>
    </row>
    <row r="33" spans="2:12">
      <c r="C33" s="6" t="s">
        <v>226</v>
      </c>
      <c r="D33" s="175" t="s">
        <v>227</v>
      </c>
      <c r="E33" s="201">
        <v>0</v>
      </c>
      <c r="F33" s="201">
        <v>0</v>
      </c>
      <c r="G33" s="201">
        <v>0</v>
      </c>
      <c r="H33" s="201">
        <v>0</v>
      </c>
      <c r="I33" s="201">
        <v>0</v>
      </c>
      <c r="L33" s="157" t="s">
        <v>364</v>
      </c>
    </row>
    <row r="34" spans="2:12">
      <c r="C34" s="6" t="s">
        <v>228</v>
      </c>
      <c r="D34" s="175" t="s">
        <v>229</v>
      </c>
      <c r="E34" s="201">
        <v>0</v>
      </c>
      <c r="F34" s="201">
        <v>0</v>
      </c>
      <c r="G34" s="201">
        <v>0</v>
      </c>
      <c r="H34" s="201">
        <v>0</v>
      </c>
      <c r="I34" s="201">
        <v>0</v>
      </c>
    </row>
    <row r="35" spans="2:12">
      <c r="B35" s="157" t="s">
        <v>410</v>
      </c>
      <c r="C35" s="6"/>
      <c r="D35" s="178" t="s">
        <v>230</v>
      </c>
      <c r="E35" s="203">
        <f>SUM(E26:E34)</f>
        <v>0</v>
      </c>
      <c r="F35" s="203">
        <f>SUM(F26:F34)</f>
        <v>0</v>
      </c>
      <c r="G35" s="203">
        <f>SUM(G26:G34)</f>
        <v>0</v>
      </c>
      <c r="H35" s="203">
        <f>SUM(H26:H34)</f>
        <v>0</v>
      </c>
      <c r="I35" s="204">
        <f>SUM(I26:I34)</f>
        <v>0</v>
      </c>
      <c r="L35" s="157" t="s">
        <v>365</v>
      </c>
    </row>
    <row r="36" spans="2:12">
      <c r="C36" s="9" t="s">
        <v>36</v>
      </c>
      <c r="D36" s="174" t="s">
        <v>231</v>
      </c>
      <c r="E36" s="205"/>
      <c r="F36" s="205"/>
      <c r="G36" s="205"/>
      <c r="H36" s="205"/>
      <c r="I36" s="206"/>
    </row>
    <row r="37" spans="2:12">
      <c r="C37" s="6" t="s">
        <v>232</v>
      </c>
      <c r="D37" s="175" t="s">
        <v>233</v>
      </c>
      <c r="E37" s="207">
        <f>SUM(E38:E41)</f>
        <v>0</v>
      </c>
      <c r="F37" s="207">
        <f>SUM(F38:F41)</f>
        <v>0</v>
      </c>
      <c r="G37" s="207">
        <f>SUM(G38:G41)</f>
        <v>0</v>
      </c>
      <c r="H37" s="207">
        <f>SUM(H38:H41)</f>
        <v>0</v>
      </c>
      <c r="I37" s="208">
        <f>SUM(I38:I41)</f>
        <v>0</v>
      </c>
      <c r="L37" s="157" t="s">
        <v>366</v>
      </c>
    </row>
    <row r="38" spans="2:12">
      <c r="C38" s="6" t="s">
        <v>234</v>
      </c>
      <c r="D38" s="175" t="s">
        <v>235</v>
      </c>
      <c r="E38" s="201">
        <v>0</v>
      </c>
      <c r="F38" s="201">
        <v>0</v>
      </c>
      <c r="G38" s="201">
        <v>0</v>
      </c>
      <c r="H38" s="201">
        <v>0</v>
      </c>
      <c r="I38" s="201">
        <v>0</v>
      </c>
    </row>
    <row r="39" spans="2:12">
      <c r="C39" s="6" t="s">
        <v>236</v>
      </c>
      <c r="D39" s="175" t="s">
        <v>237</v>
      </c>
      <c r="E39" s="201">
        <v>0</v>
      </c>
      <c r="F39" s="201">
        <v>0</v>
      </c>
      <c r="G39" s="201">
        <v>0</v>
      </c>
      <c r="H39" s="201">
        <v>0</v>
      </c>
      <c r="I39" s="201">
        <v>0</v>
      </c>
    </row>
    <row r="40" spans="2:12">
      <c r="C40" s="6" t="s">
        <v>238</v>
      </c>
      <c r="D40" s="175" t="s">
        <v>239</v>
      </c>
      <c r="E40" s="201">
        <v>0</v>
      </c>
      <c r="F40" s="201">
        <v>0</v>
      </c>
      <c r="G40" s="201">
        <v>0</v>
      </c>
      <c r="H40" s="201">
        <v>0</v>
      </c>
      <c r="I40" s="201">
        <v>0</v>
      </c>
    </row>
    <row r="41" spans="2:12">
      <c r="C41" s="6" t="s">
        <v>240</v>
      </c>
      <c r="D41" s="177" t="s">
        <v>241</v>
      </c>
      <c r="E41" s="201">
        <v>0</v>
      </c>
      <c r="F41" s="201">
        <v>0</v>
      </c>
      <c r="G41" s="201">
        <v>0</v>
      </c>
      <c r="H41" s="201">
        <v>0</v>
      </c>
      <c r="I41" s="201">
        <v>0</v>
      </c>
      <c r="L41" s="157" t="s">
        <v>373</v>
      </c>
    </row>
    <row r="42" spans="2:12">
      <c r="C42" s="6" t="s">
        <v>242</v>
      </c>
      <c r="D42" s="175" t="s">
        <v>243</v>
      </c>
      <c r="E42" s="207">
        <f>SUM(E43+E46+E51+E52+E53+E54)</f>
        <v>0</v>
      </c>
      <c r="F42" s="207">
        <f>SUM(F43+F46+F51+F52+F53+F54)</f>
        <v>0</v>
      </c>
      <c r="G42" s="207">
        <f>SUM(G43+G46+G51+G52+G53+G54)</f>
        <v>0</v>
      </c>
      <c r="H42" s="207">
        <f>SUM(H43+H46+H51+H52+H53+H54)</f>
        <v>0</v>
      </c>
      <c r="I42" s="208">
        <f>SUM(I43+I46+I51+I52+I53+I54)</f>
        <v>0</v>
      </c>
    </row>
    <row r="43" spans="2:12">
      <c r="C43" s="6" t="s">
        <v>244</v>
      </c>
      <c r="D43" s="175" t="s">
        <v>245</v>
      </c>
      <c r="E43" s="207">
        <f>SUM(E44:E45)</f>
        <v>0</v>
      </c>
      <c r="F43" s="207">
        <f>SUM(F44:F45)</f>
        <v>0</v>
      </c>
      <c r="G43" s="207">
        <f>SUM(G44:G45)</f>
        <v>0</v>
      </c>
      <c r="H43" s="207">
        <f>SUM(H44:H45)</f>
        <v>0</v>
      </c>
      <c r="I43" s="208">
        <f>SUM(I44:I45)</f>
        <v>0</v>
      </c>
    </row>
    <row r="44" spans="2:12">
      <c r="C44" s="6" t="s">
        <v>246</v>
      </c>
      <c r="D44" s="175" t="s">
        <v>247</v>
      </c>
      <c r="E44" s="201">
        <v>0</v>
      </c>
      <c r="F44" s="201">
        <v>0</v>
      </c>
      <c r="G44" s="201">
        <v>0</v>
      </c>
      <c r="H44" s="201">
        <v>0</v>
      </c>
      <c r="I44" s="201">
        <v>0</v>
      </c>
      <c r="L44" s="157" t="s">
        <v>372</v>
      </c>
    </row>
    <row r="45" spans="2:12">
      <c r="C45" s="6" t="s">
        <v>248</v>
      </c>
      <c r="D45" s="175" t="s">
        <v>249</v>
      </c>
      <c r="E45" s="201">
        <v>0</v>
      </c>
      <c r="F45" s="201">
        <v>0</v>
      </c>
      <c r="G45" s="201">
        <v>0</v>
      </c>
      <c r="H45" s="201">
        <v>0</v>
      </c>
      <c r="I45" s="201">
        <v>0</v>
      </c>
    </row>
    <row r="46" spans="2:12">
      <c r="C46" s="6" t="s">
        <v>250</v>
      </c>
      <c r="D46" s="177" t="s">
        <v>251</v>
      </c>
      <c r="E46" s="207">
        <f>SUM(E47:E50)</f>
        <v>0</v>
      </c>
      <c r="F46" s="207">
        <f>SUM(F47:F50)</f>
        <v>0</v>
      </c>
      <c r="G46" s="207">
        <f>SUM(G47:G50)</f>
        <v>0</v>
      </c>
      <c r="H46" s="207">
        <f>SUM(H47:H50)</f>
        <v>0</v>
      </c>
      <c r="I46" s="208">
        <f>SUM(I47:I50)</f>
        <v>0</v>
      </c>
    </row>
    <row r="47" spans="2:12">
      <c r="C47" s="152" t="s">
        <v>252</v>
      </c>
      <c r="D47" s="177" t="s">
        <v>253</v>
      </c>
      <c r="E47" s="201">
        <v>0</v>
      </c>
      <c r="F47" s="201">
        <v>0</v>
      </c>
      <c r="G47" s="201">
        <v>0</v>
      </c>
      <c r="H47" s="201">
        <v>0</v>
      </c>
      <c r="I47" s="201">
        <v>0</v>
      </c>
      <c r="L47" s="157" t="s">
        <v>370</v>
      </c>
    </row>
    <row r="48" spans="2:12">
      <c r="C48" s="6" t="s">
        <v>254</v>
      </c>
      <c r="D48" s="177" t="s">
        <v>255</v>
      </c>
      <c r="E48" s="201">
        <v>0</v>
      </c>
      <c r="F48" s="201">
        <v>0</v>
      </c>
      <c r="G48" s="201">
        <v>0</v>
      </c>
      <c r="H48" s="201">
        <v>0</v>
      </c>
      <c r="I48" s="201">
        <v>0</v>
      </c>
    </row>
    <row r="49" spans="2:12">
      <c r="C49" s="152" t="s">
        <v>256</v>
      </c>
      <c r="D49" s="177" t="s">
        <v>257</v>
      </c>
      <c r="E49" s="201">
        <v>0</v>
      </c>
      <c r="F49" s="201">
        <v>0</v>
      </c>
      <c r="G49" s="201">
        <v>0</v>
      </c>
      <c r="H49" s="201">
        <v>0</v>
      </c>
      <c r="I49" s="201">
        <v>0</v>
      </c>
      <c r="L49" s="157" t="s">
        <v>369</v>
      </c>
    </row>
    <row r="50" spans="2:12">
      <c r="C50" s="152" t="s">
        <v>258</v>
      </c>
      <c r="D50" s="177" t="s">
        <v>259</v>
      </c>
      <c r="E50" s="201">
        <v>0</v>
      </c>
      <c r="F50" s="201">
        <v>0</v>
      </c>
      <c r="G50" s="201">
        <v>0</v>
      </c>
      <c r="H50" s="201">
        <v>0</v>
      </c>
      <c r="I50" s="201">
        <v>0</v>
      </c>
      <c r="L50" s="157" t="s">
        <v>371</v>
      </c>
    </row>
    <row r="51" spans="2:12">
      <c r="C51" s="6" t="s">
        <v>260</v>
      </c>
      <c r="D51" s="177" t="s">
        <v>261</v>
      </c>
      <c r="E51" s="201">
        <v>0</v>
      </c>
      <c r="F51" s="201">
        <v>0</v>
      </c>
      <c r="G51" s="201">
        <v>0</v>
      </c>
      <c r="H51" s="201">
        <v>0</v>
      </c>
      <c r="I51" s="201">
        <v>0</v>
      </c>
    </row>
    <row r="52" spans="2:12">
      <c r="C52" s="6" t="s">
        <v>262</v>
      </c>
      <c r="D52" s="175" t="s">
        <v>263</v>
      </c>
      <c r="E52" s="201">
        <v>0</v>
      </c>
      <c r="F52" s="201">
        <v>0</v>
      </c>
      <c r="G52" s="201">
        <v>0</v>
      </c>
      <c r="H52" s="201">
        <v>0</v>
      </c>
      <c r="I52" s="201">
        <v>0</v>
      </c>
      <c r="L52" s="157" t="s">
        <v>368</v>
      </c>
    </row>
    <row r="53" spans="2:12">
      <c r="C53" s="6" t="s">
        <v>264</v>
      </c>
      <c r="D53" s="175" t="s">
        <v>265</v>
      </c>
      <c r="E53" s="201">
        <v>0</v>
      </c>
      <c r="F53" s="201">
        <v>0</v>
      </c>
      <c r="G53" s="201">
        <v>0</v>
      </c>
      <c r="H53" s="201">
        <v>0</v>
      </c>
      <c r="I53" s="201">
        <v>0</v>
      </c>
    </row>
    <row r="54" spans="2:12">
      <c r="C54" s="6" t="s">
        <v>266</v>
      </c>
      <c r="D54" s="175" t="s">
        <v>267</v>
      </c>
      <c r="E54" s="201">
        <v>0</v>
      </c>
      <c r="F54" s="201">
        <v>0</v>
      </c>
      <c r="G54" s="201">
        <v>0</v>
      </c>
      <c r="H54" s="201">
        <v>0</v>
      </c>
      <c r="I54" s="202">
        <v>0</v>
      </c>
    </row>
    <row r="55" spans="2:12">
      <c r="B55" s="157" t="s">
        <v>411</v>
      </c>
      <c r="C55" s="6"/>
      <c r="D55" s="180" t="s">
        <v>268</v>
      </c>
      <c r="E55" s="203">
        <f>SUM(E37+E42)</f>
        <v>0</v>
      </c>
      <c r="F55" s="203">
        <f>SUM(F37+F42)</f>
        <v>0</v>
      </c>
      <c r="G55" s="203">
        <f>SUM(G37+G42)</f>
        <v>0</v>
      </c>
      <c r="H55" s="203">
        <f>SUM(H37+H42)</f>
        <v>0</v>
      </c>
      <c r="I55" s="204">
        <f>SUM(I37+I42)</f>
        <v>0</v>
      </c>
      <c r="L55" s="157" t="s">
        <v>367</v>
      </c>
    </row>
    <row r="56" spans="2:12">
      <c r="C56" s="6" t="s">
        <v>46</v>
      </c>
      <c r="D56" s="175" t="s">
        <v>269</v>
      </c>
      <c r="E56" s="207">
        <f>SUM(E57+E58)</f>
        <v>0</v>
      </c>
      <c r="F56" s="207">
        <f>SUM(F57+F58)</f>
        <v>0</v>
      </c>
      <c r="G56" s="207">
        <f>SUM(G57+G58)</f>
        <v>0</v>
      </c>
      <c r="H56" s="207">
        <f>SUM(H57+H58)</f>
        <v>0</v>
      </c>
      <c r="I56" s="208">
        <f>SUM(I57+I58)</f>
        <v>0</v>
      </c>
    </row>
    <row r="57" spans="2:12">
      <c r="C57" s="6" t="s">
        <v>270</v>
      </c>
      <c r="D57" s="175" t="s">
        <v>271</v>
      </c>
      <c r="E57" s="201">
        <v>0</v>
      </c>
      <c r="F57" s="201">
        <v>0</v>
      </c>
      <c r="G57" s="201">
        <v>0</v>
      </c>
      <c r="H57" s="201">
        <v>0</v>
      </c>
      <c r="I57" s="202">
        <v>0</v>
      </c>
    </row>
    <row r="58" spans="2:12">
      <c r="C58" s="6" t="s">
        <v>272</v>
      </c>
      <c r="D58" s="175" t="s">
        <v>273</v>
      </c>
      <c r="E58" s="201">
        <v>0</v>
      </c>
      <c r="F58" s="201">
        <v>0</v>
      </c>
      <c r="G58" s="201">
        <v>0</v>
      </c>
      <c r="H58" s="201">
        <v>0</v>
      </c>
      <c r="I58" s="202">
        <v>0</v>
      </c>
    </row>
    <row r="59" spans="2:12" ht="25.5">
      <c r="C59" s="6" t="s">
        <v>145</v>
      </c>
      <c r="D59" s="175" t="s">
        <v>274</v>
      </c>
      <c r="E59" s="201">
        <v>0</v>
      </c>
      <c r="F59" s="201">
        <v>0</v>
      </c>
      <c r="G59" s="201">
        <v>0</v>
      </c>
      <c r="H59" s="201">
        <v>0</v>
      </c>
      <c r="I59" s="202">
        <v>0</v>
      </c>
      <c r="L59" s="157" t="s">
        <v>375</v>
      </c>
    </row>
    <row r="60" spans="2:12">
      <c r="B60" s="157" t="s">
        <v>450</v>
      </c>
      <c r="C60" s="6" t="s">
        <v>147</v>
      </c>
      <c r="D60" s="175" t="s">
        <v>275</v>
      </c>
      <c r="E60" s="203">
        <f>SUM(E24+E35+E55+E56+E59)</f>
        <v>0</v>
      </c>
      <c r="F60" s="203">
        <f>SUM(F24+F35+F55+F56+F59)</f>
        <v>0</v>
      </c>
      <c r="G60" s="203">
        <f>SUM(G24+G35+G55+G56+G59)</f>
        <v>0</v>
      </c>
      <c r="H60" s="203">
        <f>SUM(H24+H35+H55+H56+H59)</f>
        <v>0</v>
      </c>
      <c r="I60" s="204">
        <f>SUM(I24+I35+I55+I56+I59)</f>
        <v>0</v>
      </c>
      <c r="L60" s="157" t="s">
        <v>374</v>
      </c>
    </row>
    <row r="61" spans="2:12">
      <c r="C61" s="6" t="s">
        <v>153</v>
      </c>
      <c r="D61" s="175" t="s">
        <v>276</v>
      </c>
      <c r="E61" s="201">
        <v>0</v>
      </c>
      <c r="F61" s="199">
        <f>BS!E48</f>
        <v>0</v>
      </c>
      <c r="G61" s="199">
        <f>BS!F48</f>
        <v>0</v>
      </c>
      <c r="H61" s="199">
        <f>BS!G48</f>
        <v>0</v>
      </c>
      <c r="I61" s="200">
        <f>BS!H48</f>
        <v>0</v>
      </c>
      <c r="L61" s="157" t="s">
        <v>377</v>
      </c>
    </row>
    <row r="62" spans="2:12" ht="13.5" thickBot="1">
      <c r="C62" s="8" t="s">
        <v>157</v>
      </c>
      <c r="D62" s="181" t="s">
        <v>277</v>
      </c>
      <c r="E62" s="209">
        <f>SUM(E60+E61)</f>
        <v>0</v>
      </c>
      <c r="F62" s="209">
        <f>SUM(F60+F61)</f>
        <v>0</v>
      </c>
      <c r="G62" s="209">
        <f>SUM(G60+G61)</f>
        <v>0</v>
      </c>
      <c r="H62" s="209">
        <f>SUM(H60+H61)</f>
        <v>0</v>
      </c>
      <c r="I62" s="210">
        <f>SUM(I60+I61)</f>
        <v>0</v>
      </c>
      <c r="L62" s="157" t="s">
        <v>376</v>
      </c>
    </row>
    <row r="63" spans="2:12" s="157" customFormat="1">
      <c r="D63" s="167"/>
    </row>
    <row r="64" spans="2:12" s="157" customFormat="1">
      <c r="D64" s="166" t="s">
        <v>385</v>
      </c>
      <c r="E64" s="223"/>
      <c r="F64" s="223">
        <f>E65</f>
        <v>0</v>
      </c>
      <c r="G64" s="223">
        <f>F65</f>
        <v>0</v>
      </c>
      <c r="H64" s="223">
        <f>G65</f>
        <v>0</v>
      </c>
      <c r="I64" s="223">
        <f>H65</f>
        <v>0</v>
      </c>
    </row>
    <row r="65" spans="4:9" s="157" customFormat="1">
      <c r="D65" s="166" t="s">
        <v>386</v>
      </c>
      <c r="E65" s="223">
        <f>BS!E48-E62</f>
        <v>0</v>
      </c>
      <c r="F65" s="223">
        <f>BS!F48-F62</f>
        <v>0</v>
      </c>
      <c r="G65" s="223">
        <f>BS!G48-G62</f>
        <v>0</v>
      </c>
      <c r="H65" s="223">
        <f>BS!H48-H62</f>
        <v>0</v>
      </c>
      <c r="I65" s="223">
        <f>BS!I48-I62</f>
        <v>0</v>
      </c>
    </row>
    <row r="66" spans="4:9" s="157" customFormat="1">
      <c r="D66" s="167"/>
    </row>
    <row r="67" spans="4:9" s="157" customFormat="1">
      <c r="D67" s="167"/>
    </row>
    <row r="68" spans="4:9" s="157" customFormat="1">
      <c r="D68" s="167"/>
    </row>
    <row r="69" spans="4:9" s="157" customFormat="1">
      <c r="D69" s="167"/>
    </row>
    <row r="70" spans="4:9" s="157" customFormat="1">
      <c r="D70" s="167"/>
    </row>
    <row r="71" spans="4:9" s="157" customFormat="1">
      <c r="D71" s="167"/>
    </row>
    <row r="72" spans="4:9" s="157" customFormat="1">
      <c r="D72" s="167"/>
    </row>
    <row r="73" spans="4:9" s="157" customFormat="1">
      <c r="D73" s="167"/>
    </row>
    <row r="74" spans="4:9" s="157" customFormat="1">
      <c r="D74" s="167"/>
    </row>
    <row r="75" spans="4:9" s="157" customFormat="1">
      <c r="D75" s="167"/>
    </row>
    <row r="76" spans="4:9" s="157" customFormat="1">
      <c r="D76" s="167"/>
    </row>
    <row r="77" spans="4:9" s="157" customFormat="1">
      <c r="D77" s="167"/>
    </row>
    <row r="78" spans="4:9" s="157" customFormat="1">
      <c r="D78" s="167"/>
    </row>
    <row r="79" spans="4:9" s="157" customFormat="1">
      <c r="D79" s="167"/>
    </row>
    <row r="80" spans="4:9" s="157" customFormat="1">
      <c r="D80" s="167"/>
    </row>
    <row r="81" spans="4:4" s="157" customFormat="1">
      <c r="D81" s="167"/>
    </row>
    <row r="82" spans="4:4" s="157" customFormat="1">
      <c r="D82" s="167"/>
    </row>
    <row r="83" spans="4:4" s="157" customFormat="1">
      <c r="D83" s="167"/>
    </row>
    <row r="84" spans="4:4" s="157" customFormat="1">
      <c r="D84" s="167"/>
    </row>
    <row r="85" spans="4:4" s="157" customFormat="1">
      <c r="D85" s="167"/>
    </row>
    <row r="86" spans="4:4" s="157" customFormat="1">
      <c r="D86" s="167"/>
    </row>
    <row r="87" spans="4:4" s="157" customFormat="1">
      <c r="D87" s="167"/>
    </row>
    <row r="88" spans="4:4" s="157" customFormat="1">
      <c r="D88" s="167"/>
    </row>
    <row r="89" spans="4:4" s="157" customFormat="1">
      <c r="D89" s="167"/>
    </row>
    <row r="90" spans="4:4" s="157" customFormat="1">
      <c r="D90" s="167"/>
    </row>
    <row r="91" spans="4:4" s="157" customFormat="1">
      <c r="D91" s="167"/>
    </row>
    <row r="92" spans="4:4" s="157" customFormat="1">
      <c r="D92" s="167"/>
    </row>
    <row r="93" spans="4:4" s="157" customFormat="1">
      <c r="D93" s="167"/>
    </row>
    <row r="94" spans="4:4" s="157" customFormat="1">
      <c r="D94" s="167"/>
    </row>
    <row r="95" spans="4:4" s="157" customFormat="1">
      <c r="D95" s="167"/>
    </row>
    <row r="96" spans="4:4" s="157" customFormat="1">
      <c r="D96" s="167"/>
    </row>
    <row r="97" spans="4:4" s="157" customFormat="1">
      <c r="D97" s="167"/>
    </row>
    <row r="98" spans="4:4" s="157" customFormat="1">
      <c r="D98" s="167"/>
    </row>
    <row r="99" spans="4:4" s="157" customFormat="1">
      <c r="D99" s="167"/>
    </row>
    <row r="100" spans="4:4" s="157" customFormat="1">
      <c r="D100" s="167"/>
    </row>
    <row r="101" spans="4:4" s="157" customFormat="1">
      <c r="D101" s="167"/>
    </row>
    <row r="102" spans="4:4" s="157" customFormat="1">
      <c r="D102" s="167"/>
    </row>
    <row r="103" spans="4:4" s="157" customFormat="1">
      <c r="D103" s="167"/>
    </row>
    <row r="104" spans="4:4" s="157" customFormat="1">
      <c r="D104" s="167"/>
    </row>
    <row r="105" spans="4:4" s="157" customFormat="1">
      <c r="D105" s="167"/>
    </row>
    <row r="106" spans="4:4" s="157" customFormat="1">
      <c r="D106" s="167"/>
    </row>
    <row r="107" spans="4:4" s="157" customFormat="1">
      <c r="D107" s="167"/>
    </row>
    <row r="108" spans="4:4" s="157" customFormat="1">
      <c r="D108" s="167"/>
    </row>
    <row r="109" spans="4:4" s="157" customFormat="1">
      <c r="D109" s="167"/>
    </row>
    <row r="110" spans="4:4" s="157" customFormat="1">
      <c r="D110" s="167"/>
    </row>
    <row r="111" spans="4:4" s="157" customFormat="1">
      <c r="D111" s="167"/>
    </row>
    <row r="112" spans="4:4" s="157" customFormat="1">
      <c r="D112" s="167"/>
    </row>
    <row r="113" spans="4:4" s="157" customFormat="1">
      <c r="D113" s="167"/>
    </row>
    <row r="114" spans="4:4" s="157" customFormat="1">
      <c r="D114" s="167"/>
    </row>
    <row r="115" spans="4:4" s="157" customFormat="1">
      <c r="D115" s="167"/>
    </row>
    <row r="116" spans="4:4" s="157" customFormat="1">
      <c r="D116" s="167"/>
    </row>
    <row r="117" spans="4:4" s="157" customFormat="1">
      <c r="D117" s="167"/>
    </row>
    <row r="118" spans="4:4" s="157" customFormat="1">
      <c r="D118" s="167"/>
    </row>
    <row r="119" spans="4:4" s="157" customFormat="1">
      <c r="D119" s="167"/>
    </row>
    <row r="120" spans="4:4" s="157" customFormat="1">
      <c r="D120" s="167"/>
    </row>
    <row r="121" spans="4:4" s="157" customFormat="1">
      <c r="D121" s="167"/>
    </row>
    <row r="122" spans="4:4" s="157" customFormat="1">
      <c r="D122" s="167"/>
    </row>
    <row r="123" spans="4:4" s="157" customFormat="1">
      <c r="D123" s="167"/>
    </row>
    <row r="124" spans="4:4" s="157" customFormat="1">
      <c r="D124" s="167"/>
    </row>
    <row r="125" spans="4:4" s="157" customFormat="1">
      <c r="D125" s="167"/>
    </row>
    <row r="126" spans="4:4" s="157" customFormat="1">
      <c r="D126" s="167"/>
    </row>
    <row r="127" spans="4:4" s="157" customFormat="1">
      <c r="D127" s="167"/>
    </row>
    <row r="128" spans="4:4" s="157" customFormat="1">
      <c r="D128" s="167"/>
    </row>
    <row r="129" spans="4:4" s="157" customFormat="1">
      <c r="D129" s="167"/>
    </row>
    <row r="130" spans="4:4" s="157" customFormat="1">
      <c r="D130" s="167"/>
    </row>
    <row r="131" spans="4:4" s="157" customFormat="1">
      <c r="D131" s="167"/>
    </row>
    <row r="132" spans="4:4" s="157" customFormat="1">
      <c r="D132" s="167"/>
    </row>
    <row r="133" spans="4:4" s="157" customFormat="1">
      <c r="D133" s="167"/>
    </row>
    <row r="134" spans="4:4" s="157" customFormat="1">
      <c r="D134" s="167"/>
    </row>
    <row r="135" spans="4:4" s="157" customFormat="1">
      <c r="D135" s="167"/>
    </row>
    <row r="136" spans="4:4" s="157" customFormat="1">
      <c r="D136" s="167"/>
    </row>
    <row r="137" spans="4:4" s="157" customFormat="1">
      <c r="D137" s="167"/>
    </row>
    <row r="138" spans="4:4" s="157" customFormat="1">
      <c r="D138" s="167"/>
    </row>
    <row r="139" spans="4:4" s="157" customFormat="1">
      <c r="D139" s="167"/>
    </row>
    <row r="140" spans="4:4" s="157" customFormat="1">
      <c r="D140" s="167"/>
    </row>
    <row r="141" spans="4:4" s="157" customFormat="1">
      <c r="D141" s="167"/>
    </row>
    <row r="142" spans="4:4" s="157" customFormat="1">
      <c r="D142" s="167"/>
    </row>
    <row r="143" spans="4:4" s="157" customFormat="1">
      <c r="D143" s="167"/>
    </row>
    <row r="144" spans="4:4" s="157" customFormat="1">
      <c r="D144" s="167"/>
    </row>
    <row r="145" spans="4:4" s="157" customFormat="1">
      <c r="D145" s="167"/>
    </row>
    <row r="146" spans="4:4" s="157" customFormat="1">
      <c r="D146" s="167"/>
    </row>
    <row r="147" spans="4:4" s="157" customFormat="1">
      <c r="D147" s="167"/>
    </row>
    <row r="148" spans="4:4" s="157" customFormat="1">
      <c r="D148" s="167"/>
    </row>
    <row r="149" spans="4:4" s="157" customFormat="1">
      <c r="D149" s="167"/>
    </row>
    <row r="150" spans="4:4" s="157" customFormat="1">
      <c r="D150" s="167"/>
    </row>
    <row r="151" spans="4:4" s="157" customFormat="1">
      <c r="D151" s="167"/>
    </row>
    <row r="152" spans="4:4" s="157" customFormat="1">
      <c r="D152" s="167"/>
    </row>
    <row r="153" spans="4:4" s="157" customFormat="1">
      <c r="D153" s="167"/>
    </row>
    <row r="154" spans="4:4" s="157" customFormat="1">
      <c r="D154" s="167"/>
    </row>
    <row r="155" spans="4:4" s="157" customFormat="1">
      <c r="D155" s="167"/>
    </row>
    <row r="156" spans="4:4" s="157" customFormat="1">
      <c r="D156" s="167"/>
    </row>
    <row r="157" spans="4:4" s="157" customFormat="1">
      <c r="D157" s="167"/>
    </row>
    <row r="158" spans="4:4" s="157" customFormat="1">
      <c r="D158" s="167"/>
    </row>
    <row r="159" spans="4:4" s="157" customFormat="1">
      <c r="D159" s="167"/>
    </row>
    <row r="160" spans="4:4" s="157" customFormat="1">
      <c r="D160" s="167"/>
    </row>
    <row r="161" spans="4:4" s="157" customFormat="1">
      <c r="D161" s="167"/>
    </row>
    <row r="162" spans="4:4" s="157" customFormat="1">
      <c r="D162" s="167"/>
    </row>
    <row r="163" spans="4:4" s="157" customFormat="1">
      <c r="D163" s="167"/>
    </row>
    <row r="164" spans="4:4" s="157" customFormat="1">
      <c r="D164" s="167"/>
    </row>
    <row r="165" spans="4:4" s="157" customFormat="1">
      <c r="D165" s="167"/>
    </row>
    <row r="166" spans="4:4" s="157" customFormat="1">
      <c r="D166" s="167"/>
    </row>
    <row r="167" spans="4:4" s="157" customFormat="1">
      <c r="D167" s="167"/>
    </row>
    <row r="168" spans="4:4" s="157" customFormat="1">
      <c r="D168" s="167"/>
    </row>
    <row r="169" spans="4:4" s="157" customFormat="1">
      <c r="D169" s="167"/>
    </row>
    <row r="170" spans="4:4" s="157" customFormat="1">
      <c r="D170" s="167"/>
    </row>
    <row r="171" spans="4:4" s="157" customFormat="1">
      <c r="D171" s="167"/>
    </row>
    <row r="172" spans="4:4" s="157" customFormat="1">
      <c r="D172" s="167"/>
    </row>
    <row r="173" spans="4:4" s="157" customFormat="1">
      <c r="D173" s="167"/>
    </row>
    <row r="174" spans="4:4" s="157" customFormat="1">
      <c r="D174" s="167"/>
    </row>
    <row r="175" spans="4:4" s="157" customFormat="1">
      <c r="D175" s="167"/>
    </row>
    <row r="176" spans="4:4" s="157" customFormat="1">
      <c r="D176" s="167"/>
    </row>
    <row r="177" spans="4:4" s="157" customFormat="1">
      <c r="D177" s="167"/>
    </row>
    <row r="178" spans="4:4" s="157" customFormat="1">
      <c r="D178" s="167"/>
    </row>
    <row r="179" spans="4:4" s="157" customFormat="1">
      <c r="D179" s="167"/>
    </row>
    <row r="180" spans="4:4" s="157" customFormat="1">
      <c r="D180" s="167"/>
    </row>
    <row r="181" spans="4:4" s="157" customFormat="1">
      <c r="D181" s="167"/>
    </row>
    <row r="182" spans="4:4" s="157" customFormat="1">
      <c r="D182" s="167"/>
    </row>
    <row r="183" spans="4:4" s="157" customFormat="1">
      <c r="D183" s="167"/>
    </row>
    <row r="184" spans="4:4" s="157" customFormat="1">
      <c r="D184" s="167"/>
    </row>
    <row r="185" spans="4:4" s="157" customFormat="1">
      <c r="D185" s="167"/>
    </row>
    <row r="186" spans="4:4" s="157" customFormat="1">
      <c r="D186" s="167"/>
    </row>
    <row r="187" spans="4:4" s="157" customFormat="1">
      <c r="D187" s="167"/>
    </row>
    <row r="188" spans="4:4" s="157" customFormat="1">
      <c r="D188" s="167"/>
    </row>
    <row r="189" spans="4:4" s="157" customFormat="1">
      <c r="D189" s="167"/>
    </row>
    <row r="190" spans="4:4" s="157" customFormat="1">
      <c r="D190" s="167"/>
    </row>
    <row r="191" spans="4:4" s="157" customFormat="1">
      <c r="D191" s="167"/>
    </row>
    <row r="192" spans="4:4" s="157" customFormat="1">
      <c r="D192" s="167"/>
    </row>
    <row r="193" spans="3:12" s="157" customFormat="1">
      <c r="D193" s="167"/>
    </row>
    <row r="194" spans="3:12" s="157" customFormat="1">
      <c r="D194" s="167"/>
    </row>
    <row r="195" spans="3:12" s="157" customFormat="1">
      <c r="D195" s="167"/>
    </row>
    <row r="196" spans="3:12" s="157" customFormat="1">
      <c r="D196" s="167"/>
    </row>
    <row r="197" spans="3:12" s="157" customFormat="1">
      <c r="D197" s="167"/>
    </row>
    <row r="198" spans="3:12" s="157" customFormat="1">
      <c r="D198" s="167"/>
    </row>
    <row r="199" spans="3:12" s="157" customFormat="1">
      <c r="D199" s="167"/>
    </row>
    <row r="200" spans="3:12" s="157" customFormat="1">
      <c r="D200" s="167"/>
    </row>
    <row r="201" spans="3:12" s="157" customFormat="1" hidden="1">
      <c r="D201" s="167"/>
    </row>
    <row r="202" spans="3:12" s="157" customFormat="1" hidden="1">
      <c r="D202" s="167"/>
    </row>
    <row r="203" spans="3:12" s="157" customFormat="1" hidden="1">
      <c r="C203" s="169" t="s">
        <v>446</v>
      </c>
      <c r="D203" s="167" t="s">
        <v>456</v>
      </c>
      <c r="E203" s="170">
        <f>-(E47+E49+E50)</f>
        <v>0</v>
      </c>
      <c r="F203" s="170">
        <f>-(F47+F49+F50)</f>
        <v>0</v>
      </c>
      <c r="G203" s="170">
        <f>-(G47+G49+G50)</f>
        <v>0</v>
      </c>
      <c r="H203" s="170">
        <f>-(H47+H49+H50)</f>
        <v>0</v>
      </c>
      <c r="I203" s="170">
        <f>-(I47+I49+I50)</f>
        <v>0</v>
      </c>
      <c r="L203" s="157" t="s">
        <v>457</v>
      </c>
    </row>
    <row r="204" spans="3:12" s="157" customFormat="1" hidden="1">
      <c r="C204" s="169" t="s">
        <v>534</v>
      </c>
      <c r="D204" s="167" t="s">
        <v>458</v>
      </c>
      <c r="E204" s="170">
        <f>-(E49+E50)</f>
        <v>0</v>
      </c>
      <c r="F204" s="170">
        <f>-(F49+F50)</f>
        <v>0</v>
      </c>
      <c r="G204" s="170">
        <f>-(G49+G50)</f>
        <v>0</v>
      </c>
      <c r="H204" s="170">
        <f>-(H49+H50)</f>
        <v>0</v>
      </c>
      <c r="I204" s="170">
        <f>-(I49+I50)</f>
        <v>0</v>
      </c>
    </row>
    <row r="205" spans="3:12" s="157" customFormat="1" hidden="1">
      <c r="D205" s="167" t="s">
        <v>533</v>
      </c>
      <c r="E205" s="170">
        <f>E8+E11+E16+E17+E19</f>
        <v>0</v>
      </c>
      <c r="F205" s="170">
        <f>F8+F11+F16+F17+F19</f>
        <v>0</v>
      </c>
      <c r="G205" s="170">
        <f>G8+G11+G16+G17+G19</f>
        <v>0</v>
      </c>
      <c r="H205" s="170">
        <f>H8+H11+H16+H17+H19</f>
        <v>0</v>
      </c>
      <c r="I205" s="170">
        <f>I8+I11+I16+I17+I19</f>
        <v>0</v>
      </c>
    </row>
    <row r="206" spans="3:12" s="157" customFormat="1" hidden="1">
      <c r="C206" s="157" t="s">
        <v>537</v>
      </c>
      <c r="D206" s="167" t="s">
        <v>536</v>
      </c>
      <c r="E206" s="170"/>
      <c r="F206" s="170">
        <f>F24-((BS!F49-BS!E49)+F6)</f>
        <v>0</v>
      </c>
      <c r="L206" s="157" t="s">
        <v>535</v>
      </c>
    </row>
    <row r="207" spans="3:12" s="157" customFormat="1" hidden="1">
      <c r="D207" s="167"/>
    </row>
    <row r="208" spans="3:12" s="157" customFormat="1" hidden="1">
      <c r="D208" s="167"/>
    </row>
    <row r="209" spans="3:9" s="157" customFormat="1" hidden="1">
      <c r="C209" s="157">
        <v>1</v>
      </c>
      <c r="D209" s="167" t="s">
        <v>175</v>
      </c>
      <c r="E209" s="170">
        <f>E6</f>
        <v>0</v>
      </c>
      <c r="F209" s="170">
        <f>F6</f>
        <v>0</v>
      </c>
      <c r="G209" s="170">
        <f>G6</f>
        <v>0</v>
      </c>
      <c r="H209" s="170">
        <f>H6</f>
        <v>0</v>
      </c>
      <c r="I209" s="170">
        <f>I6</f>
        <v>0</v>
      </c>
    </row>
    <row r="210" spans="3:9" s="157" customFormat="1" hidden="1">
      <c r="C210" s="157">
        <v>2</v>
      </c>
      <c r="D210" s="167" t="s">
        <v>210</v>
      </c>
      <c r="E210" s="170">
        <f>E24</f>
        <v>0</v>
      </c>
      <c r="F210" s="170">
        <f>F24</f>
        <v>0</v>
      </c>
      <c r="G210" s="170">
        <f>G24</f>
        <v>0</v>
      </c>
      <c r="H210" s="170">
        <f>H24</f>
        <v>0</v>
      </c>
      <c r="I210" s="170">
        <f>I24</f>
        <v>0</v>
      </c>
    </row>
    <row r="211" spans="3:9" s="157" customFormat="1" hidden="1">
      <c r="C211" s="157">
        <v>3</v>
      </c>
      <c r="D211" s="167" t="s">
        <v>253</v>
      </c>
      <c r="E211" s="170">
        <f>E47</f>
        <v>0</v>
      </c>
      <c r="F211" s="170">
        <f>F47</f>
        <v>0</v>
      </c>
      <c r="G211" s="170">
        <f>G47</f>
        <v>0</v>
      </c>
      <c r="H211" s="170">
        <f>H47</f>
        <v>0</v>
      </c>
      <c r="I211" s="170">
        <f>I47</f>
        <v>0</v>
      </c>
    </row>
    <row r="212" spans="3:9" s="157" customFormat="1" hidden="1">
      <c r="C212" s="157">
        <v>4</v>
      </c>
      <c r="D212" s="167" t="s">
        <v>257</v>
      </c>
      <c r="E212" s="170">
        <f t="shared" ref="E212:I213" si="0">E49</f>
        <v>0</v>
      </c>
      <c r="F212" s="170">
        <f t="shared" si="0"/>
        <v>0</v>
      </c>
      <c r="G212" s="170">
        <f t="shared" si="0"/>
        <v>0</v>
      </c>
      <c r="H212" s="170">
        <f t="shared" si="0"/>
        <v>0</v>
      </c>
      <c r="I212" s="170">
        <f t="shared" si="0"/>
        <v>0</v>
      </c>
    </row>
    <row r="213" spans="3:9" s="157" customFormat="1" hidden="1">
      <c r="C213" s="157">
        <v>5</v>
      </c>
      <c r="D213" s="167" t="s">
        <v>259</v>
      </c>
      <c r="E213" s="170">
        <f t="shared" si="0"/>
        <v>0</v>
      </c>
      <c r="F213" s="170">
        <f t="shared" si="0"/>
        <v>0</v>
      </c>
      <c r="G213" s="170">
        <f t="shared" si="0"/>
        <v>0</v>
      </c>
      <c r="H213" s="170">
        <f t="shared" si="0"/>
        <v>0</v>
      </c>
      <c r="I213" s="170">
        <f t="shared" si="0"/>
        <v>0</v>
      </c>
    </row>
    <row r="214" spans="3:9" s="157" customFormat="1" hidden="1">
      <c r="C214" s="157">
        <v>6</v>
      </c>
      <c r="D214" s="167" t="s">
        <v>275</v>
      </c>
      <c r="E214" s="170">
        <f>E60</f>
        <v>0</v>
      </c>
      <c r="F214" s="170">
        <f>F60</f>
        <v>0</v>
      </c>
      <c r="G214" s="170">
        <f>G60</f>
        <v>0</v>
      </c>
      <c r="H214" s="170">
        <f>H60</f>
        <v>0</v>
      </c>
      <c r="I214" s="170">
        <f>I60</f>
        <v>0</v>
      </c>
    </row>
    <row r="215" spans="3:9" s="157" customFormat="1" hidden="1">
      <c r="D215" s="167" t="s">
        <v>456</v>
      </c>
      <c r="E215" s="170">
        <f>-(E211+E212+E213)</f>
        <v>0</v>
      </c>
      <c r="F215" s="170">
        <f t="shared" ref="F215:I215" si="1">-(F211+F212+F213)</f>
        <v>0</v>
      </c>
      <c r="G215" s="170">
        <f t="shared" si="1"/>
        <v>0</v>
      </c>
      <c r="H215" s="170">
        <f t="shared" si="1"/>
        <v>0</v>
      </c>
      <c r="I215" s="170">
        <f t="shared" si="1"/>
        <v>0</v>
      </c>
    </row>
    <row r="216" spans="3:9" s="157" customFormat="1" hidden="1">
      <c r="D216" s="167" t="s">
        <v>458</v>
      </c>
      <c r="E216" s="170">
        <f>-(E212+E213)</f>
        <v>0</v>
      </c>
      <c r="F216" s="170">
        <f t="shared" ref="F216:I216" si="2">-(F212+F213)</f>
        <v>0</v>
      </c>
      <c r="G216" s="170">
        <f t="shared" si="2"/>
        <v>0</v>
      </c>
      <c r="H216" s="170">
        <f t="shared" si="2"/>
        <v>0</v>
      </c>
      <c r="I216" s="170">
        <f t="shared" si="2"/>
        <v>0</v>
      </c>
    </row>
    <row r="217" spans="3:9" s="157" customFormat="1" hidden="1">
      <c r="D217" s="167"/>
    </row>
    <row r="218" spans="3:9" s="157" customFormat="1">
      <c r="D218" s="167"/>
    </row>
    <row r="219" spans="3:9" s="157" customFormat="1">
      <c r="D219" s="167"/>
    </row>
    <row r="220" spans="3:9" s="157" customFormat="1">
      <c r="D220" s="167"/>
    </row>
    <row r="221" spans="3:9" s="157" customFormat="1">
      <c r="D221" s="167"/>
    </row>
    <row r="222" spans="3:9" s="157" customFormat="1">
      <c r="D222" s="167"/>
    </row>
    <row r="223" spans="3:9" s="157" customFormat="1">
      <c r="D223" s="167"/>
    </row>
    <row r="224" spans="3:9" s="157" customFormat="1">
      <c r="D224" s="167"/>
    </row>
    <row r="225" spans="4:4" s="157" customFormat="1">
      <c r="D225" s="167"/>
    </row>
    <row r="226" spans="4:4" s="157" customFormat="1">
      <c r="D226" s="167"/>
    </row>
    <row r="227" spans="4:4" s="157" customFormat="1">
      <c r="D227" s="167"/>
    </row>
    <row r="228" spans="4:4" s="157" customFormat="1">
      <c r="D228" s="167"/>
    </row>
    <row r="229" spans="4:4" s="157" customFormat="1">
      <c r="D229" s="167"/>
    </row>
    <row r="230" spans="4:4" s="157" customFormat="1">
      <c r="D230" s="167"/>
    </row>
    <row r="231" spans="4:4" s="157" customFormat="1">
      <c r="D231" s="167"/>
    </row>
    <row r="232" spans="4:4" s="157" customFormat="1">
      <c r="D232" s="167"/>
    </row>
    <row r="233" spans="4:4" s="157" customFormat="1">
      <c r="D233" s="167"/>
    </row>
    <row r="234" spans="4:4" s="157" customFormat="1">
      <c r="D234" s="167"/>
    </row>
    <row r="235" spans="4:4" s="157" customFormat="1">
      <c r="D235" s="167"/>
    </row>
    <row r="236" spans="4:4" s="157" customFormat="1">
      <c r="D236" s="167"/>
    </row>
    <row r="237" spans="4:4" s="157" customFormat="1">
      <c r="D237" s="167"/>
    </row>
    <row r="238" spans="4:4" s="157" customFormat="1">
      <c r="D238" s="167"/>
    </row>
    <row r="239" spans="4:4" s="157" customFormat="1">
      <c r="D239" s="167"/>
    </row>
    <row r="240" spans="4:4" s="157" customFormat="1">
      <c r="D240" s="167"/>
    </row>
    <row r="241" spans="4:4" s="157" customFormat="1">
      <c r="D241" s="167"/>
    </row>
    <row r="242" spans="4:4" s="157" customFormat="1">
      <c r="D242" s="167"/>
    </row>
    <row r="243" spans="4:4" s="157" customFormat="1">
      <c r="D243" s="167"/>
    </row>
    <row r="244" spans="4:4" s="157" customFormat="1">
      <c r="D244" s="167"/>
    </row>
    <row r="245" spans="4:4" s="157" customFormat="1">
      <c r="D245" s="167"/>
    </row>
    <row r="246" spans="4:4" s="157" customFormat="1">
      <c r="D246" s="167"/>
    </row>
    <row r="247" spans="4:4" s="157" customFormat="1">
      <c r="D247" s="167"/>
    </row>
    <row r="248" spans="4:4" s="157" customFormat="1">
      <c r="D248" s="167"/>
    </row>
    <row r="249" spans="4:4" s="157" customFormat="1">
      <c r="D249" s="167"/>
    </row>
    <row r="250" spans="4:4" s="157" customFormat="1">
      <c r="D250" s="167"/>
    </row>
    <row r="251" spans="4:4" s="157" customFormat="1">
      <c r="D251" s="167"/>
    </row>
    <row r="252" spans="4:4" s="157" customFormat="1">
      <c r="D252" s="167"/>
    </row>
    <row r="253" spans="4:4" s="157" customFormat="1">
      <c r="D253" s="167"/>
    </row>
    <row r="254" spans="4:4" s="157" customFormat="1">
      <c r="D254" s="167"/>
    </row>
    <row r="255" spans="4:4" s="157" customFormat="1">
      <c r="D255" s="167"/>
    </row>
    <row r="256" spans="4:4" s="157" customFormat="1">
      <c r="D256" s="167"/>
    </row>
    <row r="257" spans="4:4" s="157" customFormat="1">
      <c r="D257" s="167"/>
    </row>
    <row r="258" spans="4:4" s="157" customFormat="1">
      <c r="D258" s="167"/>
    </row>
    <row r="259" spans="4:4" s="157" customFormat="1">
      <c r="D259" s="167"/>
    </row>
    <row r="260" spans="4:4" s="157" customFormat="1">
      <c r="D260" s="167"/>
    </row>
    <row r="261" spans="4:4" s="157" customFormat="1">
      <c r="D261" s="167"/>
    </row>
    <row r="262" spans="4:4" s="157" customFormat="1">
      <c r="D262" s="167"/>
    </row>
    <row r="263" spans="4:4" s="157" customFormat="1">
      <c r="D263" s="167"/>
    </row>
    <row r="264" spans="4:4" s="157" customFormat="1">
      <c r="D264" s="167"/>
    </row>
    <row r="265" spans="4:4" s="157" customFormat="1">
      <c r="D265" s="167"/>
    </row>
    <row r="266" spans="4:4" s="157" customFormat="1">
      <c r="D266" s="167"/>
    </row>
    <row r="267" spans="4:4" s="157" customFormat="1">
      <c r="D267" s="167"/>
    </row>
    <row r="268" spans="4:4" s="157" customFormat="1">
      <c r="D268" s="167"/>
    </row>
    <row r="269" spans="4:4" s="157" customFormat="1">
      <c r="D269" s="167"/>
    </row>
    <row r="270" spans="4:4" s="157" customFormat="1">
      <c r="D270" s="167"/>
    </row>
    <row r="271" spans="4:4" s="157" customFormat="1">
      <c r="D271" s="167"/>
    </row>
    <row r="272" spans="4:4" s="157" customFormat="1">
      <c r="D272" s="167"/>
    </row>
    <row r="273" spans="4:4" s="157" customFormat="1">
      <c r="D273" s="167"/>
    </row>
    <row r="274" spans="4:4" s="157" customFormat="1">
      <c r="D274" s="167"/>
    </row>
    <row r="275" spans="4:4" s="157" customFormat="1">
      <c r="D275" s="167"/>
    </row>
    <row r="276" spans="4:4" s="157" customFormat="1">
      <c r="D276" s="167"/>
    </row>
    <row r="277" spans="4:4" s="157" customFormat="1">
      <c r="D277" s="167"/>
    </row>
    <row r="278" spans="4:4" s="157" customFormat="1">
      <c r="D278" s="167"/>
    </row>
    <row r="279" spans="4:4" s="157" customFormat="1">
      <c r="D279" s="167"/>
    </row>
    <row r="280" spans="4:4" s="157" customFormat="1">
      <c r="D280" s="167"/>
    </row>
    <row r="281" spans="4:4" s="157" customFormat="1">
      <c r="D281" s="167"/>
    </row>
    <row r="282" spans="4:4" s="157" customFormat="1">
      <c r="D282" s="167"/>
    </row>
    <row r="283" spans="4:4" s="157" customFormat="1">
      <c r="D283" s="167"/>
    </row>
    <row r="284" spans="4:4" s="157" customFormat="1">
      <c r="D284" s="167"/>
    </row>
    <row r="285" spans="4:4" s="157" customFormat="1">
      <c r="D285" s="167"/>
    </row>
    <row r="286" spans="4:4" s="157" customFormat="1">
      <c r="D286" s="167"/>
    </row>
    <row r="287" spans="4:4" s="157" customFormat="1">
      <c r="D287" s="167"/>
    </row>
    <row r="288" spans="4:4" s="157" customFormat="1">
      <c r="D288" s="167"/>
    </row>
    <row r="289" spans="4:4" s="157" customFormat="1">
      <c r="D289" s="167"/>
    </row>
    <row r="290" spans="4:4" s="157" customFormat="1">
      <c r="D290" s="167"/>
    </row>
    <row r="291" spans="4:4" s="157" customFormat="1">
      <c r="D291" s="167"/>
    </row>
    <row r="292" spans="4:4" s="157" customFormat="1">
      <c r="D292" s="167"/>
    </row>
    <row r="293" spans="4:4" s="157" customFormat="1">
      <c r="D293" s="167"/>
    </row>
    <row r="294" spans="4:4" s="157" customFormat="1">
      <c r="D294" s="167"/>
    </row>
    <row r="295" spans="4:4" s="157" customFormat="1">
      <c r="D295" s="167"/>
    </row>
    <row r="296" spans="4:4" s="157" customFormat="1">
      <c r="D296" s="167"/>
    </row>
    <row r="297" spans="4:4" s="157" customFormat="1">
      <c r="D297" s="167"/>
    </row>
    <row r="298" spans="4:4" s="157" customFormat="1">
      <c r="D298" s="167"/>
    </row>
    <row r="299" spans="4:4" s="157" customFormat="1">
      <c r="D299" s="167"/>
    </row>
    <row r="300" spans="4:4" s="157" customFormat="1">
      <c r="D300" s="167"/>
    </row>
    <row r="301" spans="4:4" s="157" customFormat="1">
      <c r="D301" s="167"/>
    </row>
    <row r="302" spans="4:4" s="157" customFormat="1">
      <c r="D302" s="167"/>
    </row>
    <row r="303" spans="4:4" s="157" customFormat="1">
      <c r="D303" s="167"/>
    </row>
    <row r="304" spans="4:4" s="157" customFormat="1">
      <c r="D304" s="167"/>
    </row>
    <row r="305" spans="4:4" s="157" customFormat="1">
      <c r="D305" s="167"/>
    </row>
    <row r="306" spans="4:4" s="157" customFormat="1">
      <c r="D306" s="167"/>
    </row>
    <row r="307" spans="4:4" s="157" customFormat="1">
      <c r="D307" s="167"/>
    </row>
    <row r="308" spans="4:4" s="157" customFormat="1">
      <c r="D308" s="167"/>
    </row>
    <row r="309" spans="4:4" s="157" customFormat="1">
      <c r="D309" s="167"/>
    </row>
    <row r="310" spans="4:4" s="157" customFormat="1">
      <c r="D310" s="167"/>
    </row>
    <row r="311" spans="4:4" s="157" customFormat="1">
      <c r="D311" s="167"/>
    </row>
    <row r="312" spans="4:4" s="157" customFormat="1">
      <c r="D312" s="167"/>
    </row>
    <row r="313" spans="4:4" s="157" customFormat="1">
      <c r="D313" s="167"/>
    </row>
    <row r="314" spans="4:4" s="157" customFormat="1">
      <c r="D314" s="167"/>
    </row>
    <row r="315" spans="4:4" s="157" customFormat="1">
      <c r="D315" s="167"/>
    </row>
    <row r="316" spans="4:4" s="157" customFormat="1">
      <c r="D316" s="167"/>
    </row>
    <row r="317" spans="4:4" s="157" customFormat="1">
      <c r="D317" s="167"/>
    </row>
    <row r="318" spans="4:4" s="157" customFormat="1">
      <c r="D318" s="167"/>
    </row>
    <row r="319" spans="4:4" s="157" customFormat="1">
      <c r="D319" s="167"/>
    </row>
    <row r="320" spans="4:4" s="157" customFormat="1">
      <c r="D320" s="167"/>
    </row>
    <row r="321" spans="4:4" s="157" customFormat="1">
      <c r="D321" s="167"/>
    </row>
    <row r="322" spans="4:4" s="157" customFormat="1">
      <c r="D322" s="167"/>
    </row>
    <row r="323" spans="4:4" s="157" customFormat="1">
      <c r="D323" s="167"/>
    </row>
    <row r="324" spans="4:4" s="157" customFormat="1">
      <c r="D324" s="167"/>
    </row>
    <row r="325" spans="4:4" s="157" customFormat="1">
      <c r="D325" s="167"/>
    </row>
    <row r="326" spans="4:4" s="157" customFormat="1">
      <c r="D326" s="167"/>
    </row>
    <row r="327" spans="4:4" s="157" customFormat="1">
      <c r="D327" s="167"/>
    </row>
    <row r="328" spans="4:4" s="157" customFormat="1">
      <c r="D328" s="167"/>
    </row>
    <row r="329" spans="4:4" s="157" customFormat="1">
      <c r="D329" s="167"/>
    </row>
    <row r="330" spans="4:4" s="157" customFormat="1">
      <c r="D330" s="167"/>
    </row>
    <row r="331" spans="4:4" s="157" customFormat="1">
      <c r="D331" s="167"/>
    </row>
    <row r="332" spans="4:4" s="157" customFormat="1">
      <c r="D332" s="167"/>
    </row>
    <row r="333" spans="4:4" s="157" customFormat="1">
      <c r="D333" s="167"/>
    </row>
    <row r="334" spans="4:4" s="157" customFormat="1">
      <c r="D334" s="167"/>
    </row>
    <row r="335" spans="4:4" s="157" customFormat="1">
      <c r="D335" s="167"/>
    </row>
    <row r="336" spans="4:4" s="157" customFormat="1">
      <c r="D336" s="167"/>
    </row>
    <row r="337" spans="4:4" s="157" customFormat="1">
      <c r="D337" s="167"/>
    </row>
    <row r="338" spans="4:4" s="157" customFormat="1">
      <c r="D338" s="167"/>
    </row>
    <row r="339" spans="4:4" s="157" customFormat="1">
      <c r="D339" s="167"/>
    </row>
    <row r="340" spans="4:4" s="157" customFormat="1">
      <c r="D340" s="167"/>
    </row>
    <row r="341" spans="4:4" s="157" customFormat="1">
      <c r="D341" s="167"/>
    </row>
    <row r="342" spans="4:4" s="157" customFormat="1">
      <c r="D342" s="167"/>
    </row>
    <row r="343" spans="4:4" s="157" customFormat="1">
      <c r="D343" s="167"/>
    </row>
    <row r="344" spans="4:4" s="157" customFormat="1">
      <c r="D344" s="167"/>
    </row>
    <row r="345" spans="4:4" s="157" customFormat="1">
      <c r="D345" s="167"/>
    </row>
    <row r="346" spans="4:4" s="157" customFormat="1">
      <c r="D346" s="167"/>
    </row>
    <row r="347" spans="4:4" s="157" customFormat="1">
      <c r="D347" s="167"/>
    </row>
    <row r="348" spans="4:4" s="157" customFormat="1">
      <c r="D348" s="167"/>
    </row>
    <row r="349" spans="4:4" s="157" customFormat="1">
      <c r="D349" s="167"/>
    </row>
    <row r="350" spans="4:4" s="157" customFormat="1">
      <c r="D350" s="167"/>
    </row>
    <row r="351" spans="4:4" s="157" customFormat="1">
      <c r="D351" s="167"/>
    </row>
    <row r="352" spans="4:4" s="157" customFormat="1">
      <c r="D352" s="167"/>
    </row>
    <row r="353" spans="4:4" s="157" customFormat="1">
      <c r="D353" s="167"/>
    </row>
    <row r="354" spans="4:4" s="157" customFormat="1">
      <c r="D354" s="167"/>
    </row>
    <row r="355" spans="4:4" s="157" customFormat="1">
      <c r="D355" s="167"/>
    </row>
    <row r="356" spans="4:4" s="157" customFormat="1">
      <c r="D356" s="167"/>
    </row>
    <row r="357" spans="4:4" s="157" customFormat="1">
      <c r="D357" s="167"/>
    </row>
    <row r="358" spans="4:4" s="157" customFormat="1">
      <c r="D358" s="167"/>
    </row>
    <row r="359" spans="4:4" s="157" customFormat="1">
      <c r="D359" s="167"/>
    </row>
    <row r="360" spans="4:4" s="157" customFormat="1">
      <c r="D360" s="167"/>
    </row>
    <row r="361" spans="4:4" s="157" customFormat="1">
      <c r="D361" s="167"/>
    </row>
    <row r="362" spans="4:4" s="157" customFormat="1">
      <c r="D362" s="167"/>
    </row>
    <row r="363" spans="4:4" s="157" customFormat="1">
      <c r="D363" s="167"/>
    </row>
    <row r="364" spans="4:4" s="157" customFormat="1">
      <c r="D364" s="167"/>
    </row>
    <row r="365" spans="4:4" s="157" customFormat="1">
      <c r="D365" s="167"/>
    </row>
    <row r="366" spans="4:4" s="157" customFormat="1">
      <c r="D366" s="167"/>
    </row>
    <row r="367" spans="4:4" s="157" customFormat="1">
      <c r="D367" s="167"/>
    </row>
    <row r="368" spans="4:4" s="157" customFormat="1">
      <c r="D368" s="167"/>
    </row>
    <row r="369" spans="4:4" s="157" customFormat="1">
      <c r="D369" s="167"/>
    </row>
    <row r="370" spans="4:4" s="157" customFormat="1">
      <c r="D370" s="167"/>
    </row>
    <row r="371" spans="4:4" s="157" customFormat="1">
      <c r="D371" s="167"/>
    </row>
    <row r="372" spans="4:4" s="157" customFormat="1">
      <c r="D372" s="167"/>
    </row>
    <row r="373" spans="4:4" s="157" customFormat="1">
      <c r="D373" s="167"/>
    </row>
    <row r="374" spans="4:4" s="157" customFormat="1">
      <c r="D374" s="167"/>
    </row>
    <row r="375" spans="4:4" s="157" customFormat="1">
      <c r="D375" s="167"/>
    </row>
    <row r="376" spans="4:4" s="157" customFormat="1">
      <c r="D376" s="167"/>
    </row>
    <row r="377" spans="4:4" s="157" customFormat="1">
      <c r="D377" s="167"/>
    </row>
    <row r="378" spans="4:4" s="157" customFormat="1">
      <c r="D378" s="167"/>
    </row>
    <row r="379" spans="4:4" s="157" customFormat="1">
      <c r="D379" s="167"/>
    </row>
    <row r="380" spans="4:4" s="157" customFormat="1">
      <c r="D380" s="167"/>
    </row>
    <row r="381" spans="4:4" s="157" customFormat="1">
      <c r="D381" s="167"/>
    </row>
    <row r="382" spans="4:4" s="157" customFormat="1">
      <c r="D382" s="167"/>
    </row>
    <row r="383" spans="4:4" s="157" customFormat="1">
      <c r="D383" s="167"/>
    </row>
    <row r="384" spans="4:4" s="157" customFormat="1">
      <c r="D384" s="167"/>
    </row>
    <row r="385" spans="4:4" s="157" customFormat="1">
      <c r="D385" s="167"/>
    </row>
    <row r="386" spans="4:4" s="157" customFormat="1">
      <c r="D386" s="167"/>
    </row>
    <row r="387" spans="4:4" s="157" customFormat="1">
      <c r="D387" s="167"/>
    </row>
    <row r="388" spans="4:4" s="157" customFormat="1">
      <c r="D388" s="167"/>
    </row>
    <row r="389" spans="4:4" s="157" customFormat="1">
      <c r="D389" s="167"/>
    </row>
    <row r="390" spans="4:4" s="157" customFormat="1">
      <c r="D390" s="167"/>
    </row>
    <row r="391" spans="4:4" s="157" customFormat="1">
      <c r="D391" s="167"/>
    </row>
    <row r="392" spans="4:4" s="157" customFormat="1">
      <c r="D392" s="167"/>
    </row>
    <row r="393" spans="4:4" s="157" customFormat="1">
      <c r="D393" s="167"/>
    </row>
    <row r="394" spans="4:4" s="157" customFormat="1">
      <c r="D394" s="167"/>
    </row>
    <row r="395" spans="4:4" s="157" customFormat="1">
      <c r="D395" s="167"/>
    </row>
    <row r="396" spans="4:4" s="157" customFormat="1">
      <c r="D396" s="167"/>
    </row>
    <row r="397" spans="4:4" s="157" customFormat="1">
      <c r="D397" s="167"/>
    </row>
    <row r="398" spans="4:4" s="157" customFormat="1">
      <c r="D398" s="167"/>
    </row>
    <row r="399" spans="4:4" s="157" customFormat="1">
      <c r="D399" s="167"/>
    </row>
    <row r="400" spans="4:4" s="157" customFormat="1">
      <c r="D400" s="167"/>
    </row>
    <row r="401" spans="4:4" s="157" customFormat="1">
      <c r="D401" s="167"/>
    </row>
    <row r="402" spans="4:4" s="157" customFormat="1">
      <c r="D402" s="167"/>
    </row>
    <row r="403" spans="4:4" s="157" customFormat="1">
      <c r="D403" s="167"/>
    </row>
    <row r="404" spans="4:4" s="157" customFormat="1">
      <c r="D404" s="167"/>
    </row>
    <row r="405" spans="4:4" s="157" customFormat="1">
      <c r="D405" s="167"/>
    </row>
    <row r="406" spans="4:4" s="157" customFormat="1">
      <c r="D406" s="167"/>
    </row>
    <row r="407" spans="4:4" s="157" customFormat="1">
      <c r="D407" s="167"/>
    </row>
    <row r="408" spans="4:4" s="157" customFormat="1">
      <c r="D408" s="167"/>
    </row>
    <row r="409" spans="4:4" s="157" customFormat="1">
      <c r="D409" s="167"/>
    </row>
    <row r="410" spans="4:4" s="157" customFormat="1">
      <c r="D410" s="167"/>
    </row>
    <row r="411" spans="4:4" s="157" customFormat="1">
      <c r="D411" s="167"/>
    </row>
    <row r="412" spans="4:4" s="157" customFormat="1">
      <c r="D412" s="167"/>
    </row>
    <row r="413" spans="4:4" s="157" customFormat="1">
      <c r="D413" s="167"/>
    </row>
    <row r="414" spans="4:4" s="157" customFormat="1">
      <c r="D414" s="167"/>
    </row>
    <row r="415" spans="4:4" s="157" customFormat="1">
      <c r="D415" s="167"/>
    </row>
    <row r="416" spans="4:4" s="157" customFormat="1">
      <c r="D416" s="167"/>
    </row>
    <row r="417" spans="4:4" s="157" customFormat="1">
      <c r="D417" s="167"/>
    </row>
    <row r="418" spans="4:4" s="157" customFormat="1">
      <c r="D418" s="167"/>
    </row>
    <row r="419" spans="4:4" s="157" customFormat="1">
      <c r="D419" s="167"/>
    </row>
    <row r="420" spans="4:4" s="157" customFormat="1">
      <c r="D420" s="167"/>
    </row>
    <row r="421" spans="4:4" s="157" customFormat="1">
      <c r="D421" s="167"/>
    </row>
    <row r="422" spans="4:4" s="157" customFormat="1">
      <c r="D422" s="167"/>
    </row>
    <row r="423" spans="4:4" s="157" customFormat="1">
      <c r="D423" s="167"/>
    </row>
    <row r="424" spans="4:4" s="157" customFormat="1">
      <c r="D424" s="167"/>
    </row>
    <row r="425" spans="4:4" s="157" customFormat="1">
      <c r="D425" s="167"/>
    </row>
    <row r="426" spans="4:4" s="157" customFormat="1">
      <c r="D426" s="167"/>
    </row>
    <row r="427" spans="4:4" s="157" customFormat="1">
      <c r="D427" s="167"/>
    </row>
    <row r="428" spans="4:4" s="157" customFormat="1">
      <c r="D428" s="167"/>
    </row>
    <row r="429" spans="4:4" s="157" customFormat="1">
      <c r="D429" s="167"/>
    </row>
    <row r="430" spans="4:4" s="157" customFormat="1">
      <c r="D430" s="167"/>
    </row>
    <row r="431" spans="4:4" s="157" customFormat="1">
      <c r="D431" s="167"/>
    </row>
    <row r="432" spans="4:4" s="157" customFormat="1">
      <c r="D432" s="167"/>
    </row>
    <row r="433" spans="4:4" s="157" customFormat="1">
      <c r="D433" s="167"/>
    </row>
    <row r="434" spans="4:4" s="157" customFormat="1">
      <c r="D434" s="167"/>
    </row>
    <row r="435" spans="4:4" s="157" customFormat="1">
      <c r="D435" s="167"/>
    </row>
    <row r="436" spans="4:4" s="157" customFormat="1">
      <c r="D436" s="167"/>
    </row>
    <row r="437" spans="4:4" s="157" customFormat="1">
      <c r="D437" s="167"/>
    </row>
    <row r="438" spans="4:4" s="157" customFormat="1">
      <c r="D438" s="167"/>
    </row>
    <row r="439" spans="4:4" s="157" customFormat="1">
      <c r="D439" s="167"/>
    </row>
    <row r="440" spans="4:4" s="157" customFormat="1">
      <c r="D440" s="167"/>
    </row>
    <row r="441" spans="4:4" s="157" customFormat="1">
      <c r="D441" s="167"/>
    </row>
    <row r="442" spans="4:4" s="157" customFormat="1">
      <c r="D442" s="167"/>
    </row>
    <row r="443" spans="4:4" s="157" customFormat="1">
      <c r="D443" s="167"/>
    </row>
    <row r="444" spans="4:4" s="157" customFormat="1">
      <c r="D444" s="167"/>
    </row>
    <row r="445" spans="4:4" s="157" customFormat="1">
      <c r="D445" s="167"/>
    </row>
    <row r="446" spans="4:4" s="157" customFormat="1">
      <c r="D446" s="167"/>
    </row>
    <row r="447" spans="4:4" s="157" customFormat="1">
      <c r="D447" s="167"/>
    </row>
    <row r="448" spans="4:4" s="157" customFormat="1">
      <c r="D448" s="167"/>
    </row>
    <row r="449" spans="4:4" s="157" customFormat="1">
      <c r="D449" s="167"/>
    </row>
    <row r="450" spans="4:4" s="157" customFormat="1">
      <c r="D450" s="167"/>
    </row>
    <row r="451" spans="4:4" s="157" customFormat="1">
      <c r="D451" s="167"/>
    </row>
    <row r="452" spans="4:4" s="157" customFormat="1">
      <c r="D452" s="167"/>
    </row>
    <row r="453" spans="4:4" s="157" customFormat="1">
      <c r="D453" s="167"/>
    </row>
    <row r="454" spans="4:4" s="157" customFormat="1">
      <c r="D454" s="167"/>
    </row>
    <row r="455" spans="4:4" s="157" customFormat="1">
      <c r="D455" s="167"/>
    </row>
    <row r="456" spans="4:4" s="157" customFormat="1">
      <c r="D456" s="167"/>
    </row>
    <row r="457" spans="4:4" s="157" customFormat="1">
      <c r="D457" s="167"/>
    </row>
    <row r="458" spans="4:4" s="157" customFormat="1">
      <c r="D458" s="167"/>
    </row>
    <row r="459" spans="4:4" s="157" customFormat="1">
      <c r="D459" s="167"/>
    </row>
    <row r="460" spans="4:4" s="157" customFormat="1">
      <c r="D460" s="167"/>
    </row>
    <row r="461" spans="4:4" s="157" customFormat="1">
      <c r="D461" s="167"/>
    </row>
    <row r="462" spans="4:4" s="157" customFormat="1">
      <c r="D462" s="167"/>
    </row>
    <row r="463" spans="4:4" s="157" customFormat="1">
      <c r="D463" s="167"/>
    </row>
    <row r="464" spans="4:4" s="157" customFormat="1">
      <c r="D464" s="167"/>
    </row>
    <row r="465" spans="4:4" s="157" customFormat="1">
      <c r="D465" s="167"/>
    </row>
    <row r="466" spans="4:4" s="157" customFormat="1">
      <c r="D466" s="167"/>
    </row>
    <row r="467" spans="4:4" s="157" customFormat="1">
      <c r="D467" s="167"/>
    </row>
    <row r="468" spans="4:4" s="157" customFormat="1">
      <c r="D468" s="167"/>
    </row>
    <row r="469" spans="4:4" s="157" customFormat="1">
      <c r="D469" s="167"/>
    </row>
    <row r="470" spans="4:4" s="157" customFormat="1">
      <c r="D470" s="167"/>
    </row>
    <row r="471" spans="4:4" s="157" customFormat="1">
      <c r="D471" s="167"/>
    </row>
    <row r="472" spans="4:4" s="157" customFormat="1">
      <c r="D472" s="167"/>
    </row>
    <row r="473" spans="4:4" s="157" customFormat="1">
      <c r="D473" s="167"/>
    </row>
    <row r="474" spans="4:4" s="157" customFormat="1">
      <c r="D474" s="167"/>
    </row>
    <row r="475" spans="4:4" s="157" customFormat="1">
      <c r="D475" s="167"/>
    </row>
    <row r="476" spans="4:4" s="157" customFormat="1">
      <c r="D476" s="167"/>
    </row>
    <row r="477" spans="4:4" s="157" customFormat="1">
      <c r="D477" s="167"/>
    </row>
    <row r="478" spans="4:4" s="157" customFormat="1">
      <c r="D478" s="167"/>
    </row>
    <row r="479" spans="4:4" s="157" customFormat="1">
      <c r="D479" s="167"/>
    </row>
    <row r="480" spans="4:4" s="157" customFormat="1">
      <c r="D480" s="167"/>
    </row>
    <row r="481" spans="4:4" s="157" customFormat="1">
      <c r="D481" s="167"/>
    </row>
    <row r="482" spans="4:4" s="157" customFormat="1">
      <c r="D482" s="167"/>
    </row>
    <row r="483" spans="4:4" s="157" customFormat="1">
      <c r="D483" s="167"/>
    </row>
    <row r="484" spans="4:4" s="157" customFormat="1">
      <c r="D484" s="167"/>
    </row>
    <row r="485" spans="4:4" s="157" customFormat="1">
      <c r="D485" s="167"/>
    </row>
    <row r="486" spans="4:4" s="157" customFormat="1">
      <c r="D486" s="167"/>
    </row>
    <row r="487" spans="4:4" s="157" customFormat="1">
      <c r="D487" s="167"/>
    </row>
    <row r="488" spans="4:4" s="157" customFormat="1">
      <c r="D488" s="167"/>
    </row>
    <row r="489" spans="4:4" s="157" customFormat="1">
      <c r="D489" s="167"/>
    </row>
    <row r="490" spans="4:4" s="157" customFormat="1">
      <c r="D490" s="167"/>
    </row>
    <row r="491" spans="4:4" s="157" customFormat="1">
      <c r="D491" s="167"/>
    </row>
    <row r="492" spans="4:4" s="157" customFormat="1">
      <c r="D492" s="167"/>
    </row>
    <row r="493" spans="4:4" s="157" customFormat="1">
      <c r="D493" s="167"/>
    </row>
    <row r="494" spans="4:4" s="157" customFormat="1">
      <c r="D494" s="167"/>
    </row>
    <row r="495" spans="4:4" s="157" customFormat="1">
      <c r="D495" s="167"/>
    </row>
    <row r="496" spans="4:4" s="157" customFormat="1">
      <c r="D496" s="167"/>
    </row>
    <row r="497" spans="4:4" s="157" customFormat="1">
      <c r="D497" s="167"/>
    </row>
    <row r="498" spans="4:4" s="157" customFormat="1">
      <c r="D498" s="167"/>
    </row>
    <row r="499" spans="4:4" s="157" customFormat="1">
      <c r="D499" s="167"/>
    </row>
    <row r="500" spans="4:4" s="157" customFormat="1">
      <c r="D500" s="167"/>
    </row>
    <row r="501" spans="4:4" s="157" customFormat="1">
      <c r="D501" s="167"/>
    </row>
    <row r="502" spans="4:4" s="157" customFormat="1">
      <c r="D502" s="167"/>
    </row>
    <row r="503" spans="4:4" s="157" customFormat="1">
      <c r="D503" s="167"/>
    </row>
    <row r="504" spans="4:4" s="157" customFormat="1">
      <c r="D504" s="167"/>
    </row>
    <row r="505" spans="4:4" s="157" customFormat="1">
      <c r="D505" s="167"/>
    </row>
    <row r="506" spans="4:4" s="157" customFormat="1">
      <c r="D506" s="167"/>
    </row>
    <row r="507" spans="4:4" s="157" customFormat="1">
      <c r="D507" s="167"/>
    </row>
    <row r="508" spans="4:4" s="157" customFormat="1">
      <c r="D508" s="167"/>
    </row>
    <row r="509" spans="4:4" s="157" customFormat="1">
      <c r="D509" s="167"/>
    </row>
    <row r="510" spans="4:4" s="157" customFormat="1">
      <c r="D510" s="167"/>
    </row>
    <row r="511" spans="4:4" s="157" customFormat="1">
      <c r="D511" s="167"/>
    </row>
    <row r="512" spans="4:4" s="157" customFormat="1">
      <c r="D512" s="167"/>
    </row>
    <row r="513" spans="4:4" s="157" customFormat="1">
      <c r="D513" s="167"/>
    </row>
    <row r="514" spans="4:4" s="157" customFormat="1">
      <c r="D514" s="167"/>
    </row>
    <row r="515" spans="4:4" s="157" customFormat="1">
      <c r="D515" s="167"/>
    </row>
    <row r="516" spans="4:4" s="157" customFormat="1">
      <c r="D516" s="167"/>
    </row>
    <row r="517" spans="4:4" s="157" customFormat="1">
      <c r="D517" s="167"/>
    </row>
    <row r="518" spans="4:4" s="157" customFormat="1">
      <c r="D518" s="167"/>
    </row>
    <row r="519" spans="4:4" s="157" customFormat="1">
      <c r="D519" s="167"/>
    </row>
    <row r="520" spans="4:4" s="157" customFormat="1">
      <c r="D520" s="167"/>
    </row>
    <row r="521" spans="4:4" s="157" customFormat="1">
      <c r="D521" s="167"/>
    </row>
    <row r="522" spans="4:4" s="157" customFormat="1">
      <c r="D522" s="167"/>
    </row>
    <row r="523" spans="4:4" s="157" customFormat="1">
      <c r="D523" s="167"/>
    </row>
    <row r="524" spans="4:4" s="157" customFormat="1">
      <c r="D524" s="167"/>
    </row>
    <row r="525" spans="4:4" s="157" customFormat="1">
      <c r="D525" s="167"/>
    </row>
    <row r="526" spans="4:4" s="157" customFormat="1">
      <c r="D526" s="167"/>
    </row>
    <row r="527" spans="4:4" s="157" customFormat="1">
      <c r="D527" s="167"/>
    </row>
    <row r="528" spans="4:4" s="157" customFormat="1">
      <c r="D528" s="167"/>
    </row>
    <row r="529" spans="4:4" s="157" customFormat="1">
      <c r="D529" s="167"/>
    </row>
    <row r="530" spans="4:4" s="157" customFormat="1">
      <c r="D530" s="167"/>
    </row>
    <row r="531" spans="4:4" s="157" customFormat="1">
      <c r="D531" s="167"/>
    </row>
    <row r="532" spans="4:4" s="157" customFormat="1">
      <c r="D532" s="167"/>
    </row>
    <row r="533" spans="4:4" s="157" customFormat="1">
      <c r="D533" s="167"/>
    </row>
    <row r="534" spans="4:4" s="157" customFormat="1">
      <c r="D534" s="167"/>
    </row>
  </sheetData>
  <mergeCells count="1">
    <mergeCell ref="E2:I2"/>
  </mergeCells>
  <conditionalFormatting sqref="E64:I65">
    <cfRule type="cellIs" dxfId="12" priority="1" operator="notEqual">
      <formula>0</formula>
    </cfRule>
  </conditionalFormatting>
  <pageMargins left="0.7" right="0.7" top="0.75" bottom="0.75" header="0.3" footer="0.3"/>
  <pageSetup orientation="portrait" r:id="rId1"/>
  <ignoredErrors>
    <ignoredError sqref="E46:I46" formulaRange="1"/>
  </ignoredErrors>
</worksheet>
</file>

<file path=xl/worksheets/sheet5.xml><?xml version="1.0" encoding="utf-8"?>
<worksheet xmlns="http://schemas.openxmlformats.org/spreadsheetml/2006/main" xmlns:r="http://schemas.openxmlformats.org/officeDocument/2006/relationships">
  <sheetPr>
    <tabColor rgb="FFFFFF00"/>
  </sheetPr>
  <dimension ref="A1:P41"/>
  <sheetViews>
    <sheetView showGridLines="0" zoomScale="110" zoomScaleNormal="110" workbookViewId="0">
      <pane xSplit="3" ySplit="1" topLeftCell="D2" activePane="bottomRight" state="frozen"/>
      <selection activeCell="B1" sqref="B1"/>
      <selection pane="topRight" activeCell="D1" sqref="D1"/>
      <selection pane="bottomLeft" activeCell="B2" sqref="B2"/>
      <selection pane="bottomRight" activeCell="C7" sqref="C7"/>
    </sheetView>
  </sheetViews>
  <sheetFormatPr defaultRowHeight="12.75" outlineLevelRow="1" outlineLevelCol="1"/>
  <cols>
    <col min="1" max="1" width="20.7109375" style="36" hidden="1" customWidth="1" outlineLevel="1"/>
    <col min="2" max="2" width="5.7109375" style="42" customWidth="1" collapsed="1"/>
    <col min="3" max="3" width="36" style="36" customWidth="1"/>
    <col min="4" max="8" width="11.28515625" style="36" customWidth="1"/>
    <col min="9" max="9" width="9.140625" style="36" customWidth="1" outlineLevel="1"/>
    <col min="10" max="10" width="4.85546875" style="36" customWidth="1"/>
    <col min="11" max="14" width="9.7109375" style="36" hidden="1" customWidth="1" outlineLevel="1"/>
    <col min="15" max="15" width="11" style="36" customWidth="1" collapsed="1"/>
    <col min="16" max="16" width="10.140625" style="36" customWidth="1"/>
    <col min="17" max="16384" width="9.140625" style="36"/>
  </cols>
  <sheetData>
    <row r="1" spans="1:16">
      <c r="A1" s="103"/>
      <c r="B1" s="148"/>
      <c r="C1" s="94"/>
      <c r="D1" s="95">
        <f>PL!E3</f>
        <v>2006</v>
      </c>
      <c r="E1" s="95">
        <f>PL!F3</f>
        <v>2007</v>
      </c>
      <c r="F1" s="95">
        <f>PL!G3</f>
        <v>2008</v>
      </c>
      <c r="G1" s="95">
        <f>PL!H3</f>
        <v>2009</v>
      </c>
      <c r="H1" s="95">
        <f>PL!I3</f>
        <v>2010</v>
      </c>
      <c r="K1" s="255" t="s">
        <v>493</v>
      </c>
      <c r="L1" s="255"/>
      <c r="M1" s="255"/>
      <c r="N1" s="255"/>
    </row>
    <row r="2" spans="1:16" s="103" customFormat="1">
      <c r="A2" s="247"/>
      <c r="B2" s="148"/>
      <c r="D2" s="58"/>
      <c r="E2" s="58"/>
      <c r="F2" s="58"/>
      <c r="G2" s="58"/>
      <c r="H2" s="58"/>
      <c r="I2" s="247"/>
      <c r="J2" s="57"/>
      <c r="K2" s="57"/>
      <c r="L2" s="57"/>
      <c r="M2" s="57"/>
      <c r="N2" s="57"/>
    </row>
    <row r="3" spans="1:16" ht="14.25" customHeight="1" outlineLevel="1">
      <c r="A3" s="136" t="s">
        <v>413</v>
      </c>
      <c r="B3" s="147" t="s">
        <v>627</v>
      </c>
      <c r="C3" s="31" t="s">
        <v>501</v>
      </c>
      <c r="D3" s="35">
        <f>PL!E4</f>
        <v>0</v>
      </c>
      <c r="E3" s="35">
        <f>PL!F4</f>
        <v>0</v>
      </c>
      <c r="F3" s="35">
        <f>PL!G4</f>
        <v>0</v>
      </c>
      <c r="G3" s="35">
        <f>PL!H4</f>
        <v>0</v>
      </c>
      <c r="H3" s="35">
        <f>PL!I4</f>
        <v>0</v>
      </c>
      <c r="I3" s="136" t="s">
        <v>714</v>
      </c>
      <c r="J3" s="57"/>
      <c r="K3" s="33" t="str">
        <f>IF(ISERROR(E3/D3),"",E3/D3-1)</f>
        <v/>
      </c>
      <c r="L3" s="33" t="str">
        <f>IF(ISERROR(F3/E3),"",F3/E3-1)</f>
        <v/>
      </c>
      <c r="M3" s="33" t="str">
        <f>IF(ISERROR(G3/F3),"",G3/F3-1)</f>
        <v/>
      </c>
      <c r="N3" s="33" t="str">
        <f>IF(ISERROR(H3/G3),"",H3/G3-1)</f>
        <v/>
      </c>
    </row>
    <row r="4" spans="1:16" ht="14.25" customHeight="1" outlineLevel="1">
      <c r="A4" s="136" t="s">
        <v>420</v>
      </c>
      <c r="B4" s="147" t="s">
        <v>628</v>
      </c>
      <c r="C4" s="31" t="s">
        <v>500</v>
      </c>
      <c r="D4" s="35">
        <f>PL!E22</f>
        <v>0</v>
      </c>
      <c r="E4" s="35">
        <f>PL!F22</f>
        <v>0</v>
      </c>
      <c r="F4" s="35">
        <f>PL!G22</f>
        <v>0</v>
      </c>
      <c r="G4" s="35">
        <f>PL!H22</f>
        <v>0</v>
      </c>
      <c r="H4" s="35">
        <f>PL!I22</f>
        <v>0</v>
      </c>
      <c r="I4" s="136" t="s">
        <v>683</v>
      </c>
      <c r="J4" s="57"/>
      <c r="K4" s="33" t="str">
        <f t="shared" ref="K4:N6" si="0">IF(ISERROR(E4/D4),"",E4/D4-1)</f>
        <v/>
      </c>
      <c r="L4" s="33" t="str">
        <f t="shared" si="0"/>
        <v/>
      </c>
      <c r="M4" s="33" t="str">
        <f t="shared" si="0"/>
        <v/>
      </c>
      <c r="N4" s="33" t="str">
        <f t="shared" si="0"/>
        <v/>
      </c>
    </row>
    <row r="5" spans="1:16" ht="14.25" customHeight="1" outlineLevel="1">
      <c r="A5" s="136" t="s">
        <v>257</v>
      </c>
      <c r="B5" s="147" t="s">
        <v>629</v>
      </c>
      <c r="C5" s="63" t="s">
        <v>682</v>
      </c>
      <c r="D5" s="85">
        <f>-(CF!E49)</f>
        <v>0</v>
      </c>
      <c r="E5" s="85">
        <f>-(CF!F49)</f>
        <v>0</v>
      </c>
      <c r="F5" s="85">
        <f>-(CF!G49)</f>
        <v>0</v>
      </c>
      <c r="G5" s="85">
        <f>-(CF!H49)</f>
        <v>0</v>
      </c>
      <c r="H5" s="85">
        <f>-(CF!I49)</f>
        <v>0</v>
      </c>
      <c r="I5" s="136" t="s">
        <v>257</v>
      </c>
      <c r="J5" s="57"/>
      <c r="K5" s="33" t="str">
        <f t="shared" si="0"/>
        <v/>
      </c>
      <c r="L5" s="33" t="str">
        <f t="shared" si="0"/>
        <v/>
      </c>
      <c r="M5" s="33" t="str">
        <f t="shared" si="0"/>
        <v/>
      </c>
      <c r="N5" s="33" t="str">
        <f t="shared" si="0"/>
        <v/>
      </c>
    </row>
    <row r="6" spans="1:16" ht="14.25" customHeight="1" outlineLevel="1">
      <c r="A6" s="136" t="s">
        <v>694</v>
      </c>
      <c r="B6" s="147" t="s">
        <v>630</v>
      </c>
      <c r="C6" s="31" t="s">
        <v>622</v>
      </c>
      <c r="D6" s="35">
        <f>CF!E6</f>
        <v>0</v>
      </c>
      <c r="E6" s="35">
        <f>CF!F6</f>
        <v>0</v>
      </c>
      <c r="F6" s="35">
        <f>CF!G6</f>
        <v>0</v>
      </c>
      <c r="G6" s="35">
        <f>CF!H6</f>
        <v>0</v>
      </c>
      <c r="H6" s="35">
        <f>CF!I6</f>
        <v>0</v>
      </c>
      <c r="I6" s="136" t="s">
        <v>175</v>
      </c>
      <c r="J6" s="57"/>
      <c r="K6" s="33" t="str">
        <f t="shared" si="0"/>
        <v/>
      </c>
      <c r="L6" s="33" t="str">
        <f t="shared" si="0"/>
        <v/>
      </c>
      <c r="M6" s="33" t="str">
        <f t="shared" si="0"/>
        <v/>
      </c>
      <c r="N6" s="33" t="str">
        <f t="shared" si="0"/>
        <v/>
      </c>
    </row>
    <row r="7" spans="1:16">
      <c r="B7" s="147"/>
      <c r="D7" s="58"/>
      <c r="E7" s="58"/>
      <c r="F7" s="58"/>
      <c r="G7" s="58"/>
      <c r="H7" s="58"/>
      <c r="J7" s="57"/>
      <c r="K7" s="57"/>
      <c r="L7" s="57"/>
      <c r="M7" s="57"/>
      <c r="N7" s="57"/>
    </row>
    <row r="8" spans="1:16">
      <c r="B8" s="147"/>
      <c r="C8" s="108" t="s">
        <v>680</v>
      </c>
      <c r="D8" s="109"/>
      <c r="E8" s="109"/>
      <c r="F8" s="109"/>
      <c r="G8" s="109"/>
      <c r="H8" s="109"/>
      <c r="I8" s="108"/>
      <c r="J8" s="110"/>
      <c r="K8" s="57"/>
      <c r="L8" s="57"/>
      <c r="M8" s="57"/>
      <c r="N8" s="57"/>
      <c r="O8" s="110"/>
    </row>
    <row r="9" spans="1:16">
      <c r="B9" s="147"/>
      <c r="D9" s="58"/>
      <c r="E9" s="58"/>
      <c r="F9" s="58"/>
      <c r="G9" s="58"/>
      <c r="H9" s="58"/>
      <c r="J9" s="57"/>
      <c r="K9" s="57"/>
      <c r="L9" s="57"/>
      <c r="M9" s="57"/>
      <c r="N9" s="57"/>
    </row>
    <row r="10" spans="1:16" ht="14.25" customHeight="1">
      <c r="A10" s="136" t="s">
        <v>695</v>
      </c>
      <c r="B10" s="147">
        <v>1</v>
      </c>
      <c r="C10" s="105" t="s">
        <v>278</v>
      </c>
      <c r="D10" s="141" t="str">
        <f>IF(ISERROR(PL!E6/PL!E4)," ",PL!E6/PL!E4)</f>
        <v xml:space="preserve"> </v>
      </c>
      <c r="E10" s="141" t="str">
        <f>IF(ISERROR(PL!F6/PL!F4)," ",PL!F6/PL!F4)</f>
        <v xml:space="preserve"> </v>
      </c>
      <c r="F10" s="141" t="str">
        <f>IF(ISERROR(PL!G6/PL!G4)," ",PL!G6/PL!G4)</f>
        <v xml:space="preserve"> </v>
      </c>
      <c r="G10" s="141" t="str">
        <f>IF(ISERROR(PL!H6/PL!H4)," ",PL!H6/PL!H4)</f>
        <v xml:space="preserve"> </v>
      </c>
      <c r="H10" s="141" t="str">
        <f>IF(ISERROR(PL!I6/PL!I4)," ",PL!I6/PL!I4)</f>
        <v xml:space="preserve"> </v>
      </c>
      <c r="I10" s="136" t="s">
        <v>715</v>
      </c>
      <c r="J10" s="57"/>
      <c r="K10" s="33" t="str">
        <f>IF(ISERROR(E10/D10),"",E10/D10-1)</f>
        <v/>
      </c>
      <c r="L10" s="33" t="str">
        <f>IF(ISERROR(F10/E10),"",F10/E10-1)</f>
        <v/>
      </c>
      <c r="M10" s="33" t="str">
        <f>IF(ISERROR(G10/F10),"",G10/F10-1)</f>
        <v/>
      </c>
      <c r="N10" s="33" t="str">
        <f>IF(ISERROR(H10/G10),"",H10/G10-1)</f>
        <v/>
      </c>
    </row>
    <row r="11" spans="1:16">
      <c r="A11" s="136"/>
      <c r="B11" s="147"/>
      <c r="C11" s="108" t="s">
        <v>681</v>
      </c>
      <c r="D11" s="110"/>
      <c r="E11" s="110"/>
      <c r="F11" s="110"/>
      <c r="G11" s="110"/>
      <c r="H11" s="110"/>
      <c r="I11" s="108"/>
      <c r="J11" s="110"/>
      <c r="K11" s="110"/>
      <c r="L11" s="97"/>
      <c r="M11" s="97"/>
      <c r="N11" s="97"/>
      <c r="O11" s="110"/>
      <c r="P11" s="136"/>
    </row>
    <row r="12" spans="1:16" ht="14.25" customHeight="1">
      <c r="A12" s="136" t="s">
        <v>696</v>
      </c>
      <c r="B12" s="147">
        <v>2</v>
      </c>
      <c r="C12" s="31" t="s">
        <v>502</v>
      </c>
      <c r="D12" s="49" t="str">
        <f>IF(ISERROR(-PL!E7/PL!E4)," ",-PL!E7/PL!E4)</f>
        <v xml:space="preserve"> </v>
      </c>
      <c r="E12" s="49" t="str">
        <f>IF(ISERROR(-PL!F7/PL!F4)," ",-PL!F7/PL!F4)</f>
        <v xml:space="preserve"> </v>
      </c>
      <c r="F12" s="49" t="str">
        <f>IF(ISERROR(-PL!G7/PL!G4)," ",-PL!G7/PL!G4)</f>
        <v xml:space="preserve"> </v>
      </c>
      <c r="G12" s="49" t="str">
        <f>IF(ISERROR(-PL!H7/PL!H4)," ",-PL!H7/PL!H4)</f>
        <v xml:space="preserve"> </v>
      </c>
      <c r="H12" s="49" t="str">
        <f>IF(ISERROR(-PL!I7/PL!I4)," ",-PL!I7/PL!I4)</f>
        <v xml:space="preserve"> </v>
      </c>
      <c r="I12" s="136" t="s">
        <v>716</v>
      </c>
      <c r="J12" s="57"/>
      <c r="K12" s="33" t="str">
        <f t="shared" ref="K12:K20" si="1">IF(ISERROR(E12/D12),"",E12/D12-1)</f>
        <v/>
      </c>
      <c r="L12" s="33" t="str">
        <f t="shared" ref="L12:L20" si="2">IF(ISERROR(F12/E12),"",F12/E12-1)</f>
        <v/>
      </c>
      <c r="M12" s="33" t="str">
        <f t="shared" ref="M12:M20" si="3">IF(ISERROR(G12/F12),"",G12/F12-1)</f>
        <v/>
      </c>
      <c r="N12" s="33" t="str">
        <f t="shared" ref="N12:N20" si="4">IF(ISERROR(H12/G12),"",H12/G12-1)</f>
        <v/>
      </c>
    </row>
    <row r="13" spans="1:16" ht="14.25" customHeight="1">
      <c r="A13" s="136" t="s">
        <v>697</v>
      </c>
      <c r="B13" s="147">
        <v>3</v>
      </c>
      <c r="C13" s="31" t="s">
        <v>503</v>
      </c>
      <c r="D13" s="49" t="str">
        <f>IF(ISERROR(PL!E11/PL!E4)," ",PL!E11/PL!E4)</f>
        <v xml:space="preserve"> </v>
      </c>
      <c r="E13" s="49" t="str">
        <f>IF(ISERROR(PL!F11/PL!F4)," ",PL!F11/PL!F4)</f>
        <v xml:space="preserve"> </v>
      </c>
      <c r="F13" s="49" t="str">
        <f>IF(ISERROR(PL!G11/PL!G4)," ",PL!G11/PL!G4)</f>
        <v xml:space="preserve"> </v>
      </c>
      <c r="G13" s="49" t="str">
        <f>IF(ISERROR(PL!H11/PL!H4)," ",PL!H11/PL!H4)</f>
        <v xml:space="preserve"> </v>
      </c>
      <c r="H13" s="49" t="str">
        <f>IF(ISERROR(PL!I11/PL!I4)," ",PL!I11/PL!I4)</f>
        <v xml:space="preserve"> </v>
      </c>
      <c r="I13" s="136" t="s">
        <v>717</v>
      </c>
      <c r="J13" s="57"/>
      <c r="K13" s="33" t="str">
        <f t="shared" si="1"/>
        <v/>
      </c>
      <c r="L13" s="33" t="str">
        <f t="shared" si="2"/>
        <v/>
      </c>
      <c r="M13" s="33" t="str">
        <f t="shared" si="3"/>
        <v/>
      </c>
      <c r="N13" s="33" t="str">
        <f t="shared" si="4"/>
        <v/>
      </c>
    </row>
    <row r="14" spans="1:16" ht="14.25" customHeight="1">
      <c r="A14" s="136" t="s">
        <v>698</v>
      </c>
      <c r="B14" s="147">
        <v>4</v>
      </c>
      <c r="C14" s="31" t="s">
        <v>504</v>
      </c>
      <c r="D14" s="49" t="str">
        <f>IF(ISERROR(PL!E14/PL!E4)," ",PL!E14/PL!E4)</f>
        <v xml:space="preserve"> </v>
      </c>
      <c r="E14" s="49" t="str">
        <f>IF(ISERROR(PL!F14/PL!F4)," ",PL!F14/PL!F4)</f>
        <v xml:space="preserve"> </v>
      </c>
      <c r="F14" s="49" t="str">
        <f>IF(ISERROR(PL!G14/PL!G4)," ",PL!G14/PL!G4)</f>
        <v xml:space="preserve"> </v>
      </c>
      <c r="G14" s="49" t="str">
        <f>IF(ISERROR(PL!H14/PL!H4)," ",PL!H14/PL!H4)</f>
        <v xml:space="preserve"> </v>
      </c>
      <c r="H14" s="49" t="str">
        <f>IF(ISERROR(PL!I14/PL!I4)," ",PL!I14/PL!I4)</f>
        <v xml:space="preserve"> </v>
      </c>
      <c r="I14" s="136" t="s">
        <v>718</v>
      </c>
      <c r="J14" s="57"/>
      <c r="K14" s="33" t="str">
        <f t="shared" si="1"/>
        <v/>
      </c>
      <c r="L14" s="33" t="str">
        <f t="shared" si="2"/>
        <v/>
      </c>
      <c r="M14" s="33" t="str">
        <f t="shared" si="3"/>
        <v/>
      </c>
      <c r="N14" s="33" t="str">
        <f t="shared" si="4"/>
        <v/>
      </c>
    </row>
    <row r="15" spans="1:16" ht="14.25" customHeight="1">
      <c r="A15" s="136" t="s">
        <v>699</v>
      </c>
      <c r="B15" s="147">
        <v>5</v>
      </c>
      <c r="C15" s="31" t="s">
        <v>505</v>
      </c>
      <c r="D15" s="49" t="str">
        <f>IF(ISERROR((PL!E18+PL!E19)/PL!E4)," ",(PL!E18+PL!E19)/PL!E4)</f>
        <v xml:space="preserve"> </v>
      </c>
      <c r="E15" s="49" t="str">
        <f>IF(ISERROR((PL!F18+PL!F19)/PL!F4)," ",(PL!F18+PL!F19)/PL!F4)</f>
        <v xml:space="preserve"> </v>
      </c>
      <c r="F15" s="49" t="str">
        <f>IF(ISERROR((PL!G18+PL!G19)/PL!G4)," ",(PL!G18+PL!G19)/PL!G4)</f>
        <v xml:space="preserve"> </v>
      </c>
      <c r="G15" s="49" t="str">
        <f>IF(ISERROR((PL!H18+PL!H19)/PL!H4)," ",(PL!H18+PL!H19)/PL!H4)</f>
        <v xml:space="preserve"> </v>
      </c>
      <c r="H15" s="49" t="str">
        <f>IF(ISERROR((PL!I18+PL!I19)/PL!I4)," ",(PL!I18+PL!I19)/PL!I4)</f>
        <v xml:space="preserve"> </v>
      </c>
      <c r="I15" s="136" t="s">
        <v>719</v>
      </c>
      <c r="J15" s="57"/>
      <c r="K15" s="33" t="str">
        <f t="shared" si="1"/>
        <v/>
      </c>
      <c r="L15" s="33" t="str">
        <f t="shared" si="2"/>
        <v/>
      </c>
      <c r="M15" s="33" t="str">
        <f t="shared" si="3"/>
        <v/>
      </c>
      <c r="N15" s="33" t="str">
        <f t="shared" si="4"/>
        <v/>
      </c>
    </row>
    <row r="16" spans="1:16" ht="14.25" customHeight="1">
      <c r="A16" s="136" t="s">
        <v>700</v>
      </c>
      <c r="B16" s="147">
        <v>6</v>
      </c>
      <c r="C16" s="31" t="s">
        <v>506</v>
      </c>
      <c r="D16" s="49" t="str">
        <f>IF(ISERROR(-PL!E21/PL!E4)," ",-PL!E21/PL!E4)</f>
        <v xml:space="preserve"> </v>
      </c>
      <c r="E16" s="49" t="str">
        <f>IF(ISERROR(-PL!F21/PL!F4)," ",-PL!F21/PL!F4)</f>
        <v xml:space="preserve"> </v>
      </c>
      <c r="F16" s="49" t="str">
        <f>IF(ISERROR(-PL!G21/PL!G4)," ",-PL!G21/PL!G4)</f>
        <v xml:space="preserve"> </v>
      </c>
      <c r="G16" s="49" t="str">
        <f>IF(ISERROR(-PL!H21/PL!H4)," ",-PL!H21/PL!H4)</f>
        <v xml:space="preserve"> </v>
      </c>
      <c r="H16" s="49" t="str">
        <f>IF(ISERROR(-PL!I21/PL!I4)," ",-PL!I21/PL!I4)</f>
        <v xml:space="preserve"> </v>
      </c>
      <c r="I16" s="136" t="s">
        <v>720</v>
      </c>
      <c r="J16" s="57"/>
      <c r="K16" s="33" t="str">
        <f t="shared" si="1"/>
        <v/>
      </c>
      <c r="L16" s="33" t="str">
        <f t="shared" si="2"/>
        <v/>
      </c>
      <c r="M16" s="33" t="str">
        <f t="shared" si="3"/>
        <v/>
      </c>
      <c r="N16" s="33" t="str">
        <f t="shared" si="4"/>
        <v/>
      </c>
    </row>
    <row r="17" spans="1:14" ht="14.25" customHeight="1">
      <c r="A17" s="136" t="s">
        <v>701</v>
      </c>
      <c r="B17" s="147">
        <v>7</v>
      </c>
      <c r="C17" s="105" t="s">
        <v>283</v>
      </c>
      <c r="D17" s="141" t="str">
        <f>IF(ISERROR(PL!E22/PL!E4)," ",PL!E22/PL!E4)</f>
        <v xml:space="preserve"> </v>
      </c>
      <c r="E17" s="141" t="str">
        <f>IF(ISERROR(PL!F22/PL!F4)," ",PL!F22/PL!F4)</f>
        <v xml:space="preserve"> </v>
      </c>
      <c r="F17" s="141" t="str">
        <f>IF(ISERROR(PL!G22/PL!G4)," ",PL!G22/PL!G4)</f>
        <v xml:space="preserve"> </v>
      </c>
      <c r="G17" s="141" t="str">
        <f>IF(ISERROR(PL!H22/PL!H4)," ",PL!H22/PL!H4)</f>
        <v xml:space="preserve"> </v>
      </c>
      <c r="H17" s="141" t="str">
        <f>IF(ISERROR(PL!I22/PL!I4)," ",PL!I22/PL!I4)</f>
        <v xml:space="preserve"> </v>
      </c>
      <c r="I17" s="136" t="s">
        <v>721</v>
      </c>
      <c r="J17" s="57"/>
      <c r="K17" s="33" t="str">
        <f t="shared" ref="K17:N18" si="5">IF(ISERROR(E17/D17),"",E17/D17-1)</f>
        <v/>
      </c>
      <c r="L17" s="33" t="str">
        <f t="shared" si="5"/>
        <v/>
      </c>
      <c r="M17" s="33" t="str">
        <f t="shared" si="5"/>
        <v/>
      </c>
      <c r="N17" s="33" t="str">
        <f t="shared" si="5"/>
        <v/>
      </c>
    </row>
    <row r="18" spans="1:14" s="103" customFormat="1">
      <c r="A18" s="136"/>
      <c r="B18" s="147"/>
      <c r="C18" s="108" t="s">
        <v>571</v>
      </c>
      <c r="D18" s="110"/>
      <c r="E18" s="110"/>
      <c r="F18" s="110"/>
      <c r="G18" s="110"/>
      <c r="H18" s="110"/>
      <c r="I18" s="136"/>
      <c r="J18" s="57"/>
      <c r="K18" s="33" t="str">
        <f t="shared" si="5"/>
        <v/>
      </c>
      <c r="L18" s="33" t="str">
        <f t="shared" si="5"/>
        <v/>
      </c>
      <c r="M18" s="33" t="str">
        <f t="shared" si="5"/>
        <v/>
      </c>
      <c r="N18" s="33" t="str">
        <f t="shared" si="5"/>
        <v/>
      </c>
    </row>
    <row r="19" spans="1:14" s="131" customFormat="1" ht="14.25" customHeight="1">
      <c r="A19" s="136" t="s">
        <v>702</v>
      </c>
      <c r="B19" s="147">
        <v>8</v>
      </c>
      <c r="C19" s="31" t="s">
        <v>626</v>
      </c>
      <c r="D19" s="49" t="str">
        <f>IF(ISERROR(-CF!E6/PL!E4)," ",-CF!E6/PL!E4)</f>
        <v xml:space="preserve"> </v>
      </c>
      <c r="E19" s="49" t="str">
        <f>IF(ISERROR(-CF!F6/PL!F4)," ",-CF!F6/PL!F4)</f>
        <v xml:space="preserve"> </v>
      </c>
      <c r="F19" s="49" t="str">
        <f>IF(ISERROR(-CF!G6/PL!G4)," ",-CF!G6/PL!G4)</f>
        <v xml:space="preserve"> </v>
      </c>
      <c r="G19" s="49" t="str">
        <f>IF(ISERROR(-CF!H6/PL!H4)," ",-CF!H6/PL!H4)</f>
        <v xml:space="preserve"> </v>
      </c>
      <c r="H19" s="49" t="str">
        <f>IF(ISERROR(-CF!I6/PL!I4)," ",-CF!I6/PL!I4)</f>
        <v xml:space="preserve"> </v>
      </c>
      <c r="I19" s="136" t="s">
        <v>722</v>
      </c>
      <c r="J19" s="132"/>
      <c r="K19" s="133" t="str">
        <f t="shared" si="1"/>
        <v/>
      </c>
      <c r="L19" s="133" t="str">
        <f t="shared" si="2"/>
        <v/>
      </c>
      <c r="M19" s="133" t="str">
        <f t="shared" si="3"/>
        <v/>
      </c>
      <c r="N19" s="133" t="str">
        <f t="shared" si="4"/>
        <v/>
      </c>
    </row>
    <row r="20" spans="1:14" s="131" customFormat="1">
      <c r="A20" s="136" t="s">
        <v>703</v>
      </c>
      <c r="B20" s="147">
        <v>9</v>
      </c>
      <c r="C20" s="246" t="s">
        <v>640</v>
      </c>
      <c r="D20" s="49" t="str">
        <f>IF(ISERROR((CF!E49)/PL!E4)," ",(CF!E49)/PL!E4)</f>
        <v xml:space="preserve"> </v>
      </c>
      <c r="E20" s="49" t="str">
        <f>IF(ISERROR((CF!F49)/PL!F4)," ",(CF!F49)/PL!F4)</f>
        <v xml:space="preserve"> </v>
      </c>
      <c r="F20" s="49" t="str">
        <f>IF(ISERROR((CF!G49)/PL!G4)," ",(CF!G49)/PL!G4)</f>
        <v xml:space="preserve"> </v>
      </c>
      <c r="G20" s="49" t="str">
        <f>IF(ISERROR((CF!H49)/PL!H4)," ",(CF!H49)/PL!H4)</f>
        <v xml:space="preserve"> </v>
      </c>
      <c r="H20" s="49" t="str">
        <f>IF(ISERROR((CF!I49)/PL!I4)," ",(CF!I49)/PL!I4)</f>
        <v xml:space="preserve"> </v>
      </c>
      <c r="I20" s="136" t="s">
        <v>723</v>
      </c>
      <c r="J20" s="132"/>
      <c r="K20" s="133" t="str">
        <f t="shared" si="1"/>
        <v/>
      </c>
      <c r="L20" s="133" t="str">
        <f t="shared" si="2"/>
        <v/>
      </c>
      <c r="M20" s="133" t="str">
        <f t="shared" si="3"/>
        <v/>
      </c>
      <c r="N20" s="133" t="str">
        <f t="shared" si="4"/>
        <v/>
      </c>
    </row>
    <row r="21" spans="1:14" ht="14.25" customHeight="1">
      <c r="A21" s="136"/>
      <c r="B21" s="147"/>
      <c r="C21" s="42"/>
      <c r="D21" s="59"/>
      <c r="E21" s="59"/>
      <c r="F21" s="59"/>
      <c r="G21" s="59"/>
      <c r="H21" s="59"/>
      <c r="I21" s="136"/>
      <c r="J21" s="57"/>
      <c r="K21" s="45"/>
      <c r="L21" s="45"/>
      <c r="M21" s="45"/>
      <c r="N21" s="45"/>
    </row>
    <row r="22" spans="1:14">
      <c r="A22" s="136"/>
      <c r="B22" s="147"/>
      <c r="C22" s="108" t="s">
        <v>570</v>
      </c>
      <c r="D22" s="111"/>
      <c r="E22" s="111"/>
      <c r="F22" s="111"/>
      <c r="G22" s="111"/>
      <c r="H22" s="111"/>
      <c r="I22" s="136"/>
      <c r="J22" s="57"/>
      <c r="K22" s="45"/>
      <c r="L22" s="45"/>
      <c r="M22" s="45"/>
      <c r="N22" s="45"/>
    </row>
    <row r="23" spans="1:14" ht="14.25" customHeight="1">
      <c r="A23" s="136" t="s">
        <v>704</v>
      </c>
      <c r="B23" s="147">
        <v>10</v>
      </c>
      <c r="C23" s="130" t="s">
        <v>569</v>
      </c>
      <c r="D23" s="106" t="str">
        <f>IF(ISERROR(PL!E22/(PL!E5+PL!E7+PL!E13+PL!E16+PL!E19+PL!E21))," ",PL!E22/(PL!E5+PL!E7+PL!E13+PL!E16+PL!E19+PL!E21))</f>
        <v xml:space="preserve"> </v>
      </c>
      <c r="E23" s="106" t="str">
        <f>IF(ISERROR(PL!F22/(PL!F5+PL!F7+PL!F13+PL!F16+PL!F19+PL!F21))," ",PL!F22/(PL!F5+PL!F7+PL!F13+PL!F16+PL!F19+PL!F21))</f>
        <v xml:space="preserve"> </v>
      </c>
      <c r="F23" s="106" t="str">
        <f>IF(ISERROR(PL!G22/(PL!G5+PL!G7+PL!G13+PL!G16+PL!G19+PL!G21))," ",PL!G22/(PL!G5+PL!G7+PL!G13+PL!G16+PL!G19+PL!G21))</f>
        <v xml:space="preserve"> </v>
      </c>
      <c r="G23" s="106" t="str">
        <f>IF(ISERROR(PL!H22/(PL!H5+PL!H7+PL!H13+PL!H16+PL!H19+PL!H21))," ",PL!H22/(PL!H5+PL!H7+PL!H13+PL!H16+PL!H19+PL!H21))</f>
        <v xml:space="preserve"> </v>
      </c>
      <c r="H23" s="106" t="str">
        <f>IF(ISERROR(PL!I22/(PL!I5+PL!I7+PL!I13+PL!I16+PL!I19+PL!I21))," ",PL!I22/(PL!I5+PL!I7+PL!I13+PL!I16+PL!I19+PL!I21))</f>
        <v xml:space="preserve"> </v>
      </c>
      <c r="I23" s="136" t="s">
        <v>724</v>
      </c>
      <c r="J23" s="57"/>
      <c r="K23" s="33" t="str">
        <f t="shared" ref="K23:N23" si="6">IF(ISERROR(E23/D23),"",E23/D23-1)</f>
        <v/>
      </c>
      <c r="L23" s="33" t="str">
        <f t="shared" si="6"/>
        <v/>
      </c>
      <c r="M23" s="33" t="str">
        <f t="shared" si="6"/>
        <v/>
      </c>
      <c r="N23" s="33" t="str">
        <f t="shared" si="6"/>
        <v/>
      </c>
    </row>
    <row r="24" spans="1:14" s="128" customFormat="1" ht="14.25" customHeight="1">
      <c r="A24" s="136"/>
      <c r="B24" s="147"/>
      <c r="C24" s="42"/>
      <c r="D24" s="59"/>
      <c r="E24" s="59"/>
      <c r="F24" s="59"/>
      <c r="G24" s="59"/>
      <c r="H24" s="59"/>
      <c r="I24" s="136"/>
      <c r="J24" s="57"/>
      <c r="K24" s="45"/>
      <c r="L24" s="45"/>
      <c r="M24" s="45"/>
      <c r="N24" s="45"/>
    </row>
    <row r="25" spans="1:14">
      <c r="A25" s="136"/>
      <c r="B25" s="147"/>
      <c r="C25" s="108" t="s">
        <v>555</v>
      </c>
      <c r="D25" s="111"/>
      <c r="E25" s="111"/>
      <c r="F25" s="111"/>
      <c r="G25" s="111"/>
      <c r="H25" s="111"/>
      <c r="I25" s="136"/>
      <c r="J25" s="57"/>
      <c r="K25" s="45"/>
      <c r="L25" s="45"/>
      <c r="M25" s="45"/>
      <c r="N25" s="45"/>
    </row>
    <row r="26" spans="1:14">
      <c r="A26" s="136" t="s">
        <v>705</v>
      </c>
      <c r="B26" s="147">
        <v>11</v>
      </c>
      <c r="C26" s="105" t="s">
        <v>278</v>
      </c>
      <c r="D26" s="107" t="str">
        <f t="shared" ref="D26:G26" si="7">IF(ISERROR(D10/D$10)," ",D10/D$10)</f>
        <v xml:space="preserve"> </v>
      </c>
      <c r="E26" s="107" t="str">
        <f t="shared" si="7"/>
        <v xml:space="preserve"> </v>
      </c>
      <c r="F26" s="107" t="str">
        <f t="shared" si="7"/>
        <v xml:space="preserve"> </v>
      </c>
      <c r="G26" s="107" t="str">
        <f t="shared" si="7"/>
        <v xml:space="preserve"> </v>
      </c>
      <c r="H26" s="107" t="str">
        <f>IF(ISERROR(H10/H$10)," ",H10/H$10)</f>
        <v xml:space="preserve"> </v>
      </c>
      <c r="I26" s="136" t="s">
        <v>725</v>
      </c>
    </row>
    <row r="27" spans="1:14">
      <c r="A27" s="136" t="s">
        <v>706</v>
      </c>
      <c r="B27" s="147">
        <v>12</v>
      </c>
      <c r="C27" s="31" t="s">
        <v>502</v>
      </c>
      <c r="D27" s="33" t="str">
        <f t="shared" ref="D27:G27" si="8">IF(ISERROR(D12/D$10)," ",D12/D$10)</f>
        <v xml:space="preserve"> </v>
      </c>
      <c r="E27" s="33" t="str">
        <f t="shared" si="8"/>
        <v xml:space="preserve"> </v>
      </c>
      <c r="F27" s="33" t="str">
        <f t="shared" si="8"/>
        <v xml:space="preserve"> </v>
      </c>
      <c r="G27" s="33" t="str">
        <f t="shared" si="8"/>
        <v xml:space="preserve"> </v>
      </c>
      <c r="H27" s="33" t="str">
        <f t="shared" ref="H27:H32" si="9">IF(ISERROR(H12/H$10)," ",H12/H$10)</f>
        <v xml:space="preserve"> </v>
      </c>
      <c r="I27" s="136" t="s">
        <v>726</v>
      </c>
    </row>
    <row r="28" spans="1:14">
      <c r="A28" s="136" t="s">
        <v>707</v>
      </c>
      <c r="B28" s="147">
        <v>13</v>
      </c>
      <c r="C28" s="31" t="s">
        <v>503</v>
      </c>
      <c r="D28" s="33" t="str">
        <f t="shared" ref="D28:G28" si="10">IF(ISERROR(D13/D$10)," ",D13/D$10)</f>
        <v xml:space="preserve"> </v>
      </c>
      <c r="E28" s="33" t="str">
        <f t="shared" si="10"/>
        <v xml:space="preserve"> </v>
      </c>
      <c r="F28" s="33" t="str">
        <f t="shared" si="10"/>
        <v xml:space="preserve"> </v>
      </c>
      <c r="G28" s="33" t="str">
        <f t="shared" si="10"/>
        <v xml:space="preserve"> </v>
      </c>
      <c r="H28" s="33" t="str">
        <f t="shared" si="9"/>
        <v xml:space="preserve"> </v>
      </c>
      <c r="I28" s="136" t="s">
        <v>727</v>
      </c>
    </row>
    <row r="29" spans="1:14">
      <c r="A29" s="136" t="s">
        <v>708</v>
      </c>
      <c r="B29" s="147">
        <v>14</v>
      </c>
      <c r="C29" s="31" t="s">
        <v>504</v>
      </c>
      <c r="D29" s="33" t="str">
        <f t="shared" ref="D29:G29" si="11">IF(ISERROR(D14/D$10)," ",D14/D$10)</f>
        <v xml:space="preserve"> </v>
      </c>
      <c r="E29" s="33" t="str">
        <f t="shared" si="11"/>
        <v xml:space="preserve"> </v>
      </c>
      <c r="F29" s="33" t="str">
        <f t="shared" si="11"/>
        <v xml:space="preserve"> </v>
      </c>
      <c r="G29" s="33" t="str">
        <f t="shared" si="11"/>
        <v xml:space="preserve"> </v>
      </c>
      <c r="H29" s="33" t="str">
        <f t="shared" si="9"/>
        <v xml:space="preserve"> </v>
      </c>
      <c r="I29" s="136" t="s">
        <v>728</v>
      </c>
    </row>
    <row r="30" spans="1:14">
      <c r="A30" s="136" t="s">
        <v>709</v>
      </c>
      <c r="B30" s="147">
        <v>15</v>
      </c>
      <c r="C30" s="31" t="s">
        <v>505</v>
      </c>
      <c r="D30" s="33" t="str">
        <f t="shared" ref="D30:G30" si="12">IF(ISERROR(D15/D$10)," ",D15/D$10)</f>
        <v xml:space="preserve"> </v>
      </c>
      <c r="E30" s="33" t="str">
        <f t="shared" si="12"/>
        <v xml:space="preserve"> </v>
      </c>
      <c r="F30" s="33" t="str">
        <f t="shared" si="12"/>
        <v xml:space="preserve"> </v>
      </c>
      <c r="G30" s="33" t="str">
        <f t="shared" si="12"/>
        <v xml:space="preserve"> </v>
      </c>
      <c r="H30" s="33" t="str">
        <f t="shared" si="9"/>
        <v xml:space="preserve"> </v>
      </c>
      <c r="I30" s="136" t="s">
        <v>729</v>
      </c>
    </row>
    <row r="31" spans="1:14">
      <c r="A31" s="136" t="s">
        <v>710</v>
      </c>
      <c r="B31" s="147">
        <v>16</v>
      </c>
      <c r="C31" s="31" t="s">
        <v>506</v>
      </c>
      <c r="D31" s="33" t="str">
        <f t="shared" ref="D31:G31" si="13">IF(ISERROR(D16/D$10)," ",D16/D$10)</f>
        <v xml:space="preserve"> </v>
      </c>
      <c r="E31" s="33" t="str">
        <f t="shared" si="13"/>
        <v xml:space="preserve"> </v>
      </c>
      <c r="F31" s="33" t="str">
        <f t="shared" si="13"/>
        <v xml:space="preserve"> </v>
      </c>
      <c r="G31" s="33" t="str">
        <f t="shared" si="13"/>
        <v xml:space="preserve"> </v>
      </c>
      <c r="H31" s="33" t="str">
        <f t="shared" si="9"/>
        <v xml:space="preserve"> </v>
      </c>
      <c r="I31" s="136" t="s">
        <v>730</v>
      </c>
    </row>
    <row r="32" spans="1:14">
      <c r="A32" s="136" t="s">
        <v>711</v>
      </c>
      <c r="B32" s="147">
        <v>17</v>
      </c>
      <c r="C32" s="105" t="s">
        <v>283</v>
      </c>
      <c r="D32" s="107" t="str">
        <f t="shared" ref="D32:G32" si="14">IF(ISERROR(D17/D$10)," ",D17/D$10)</f>
        <v xml:space="preserve"> </v>
      </c>
      <c r="E32" s="107" t="str">
        <f t="shared" si="14"/>
        <v xml:space="preserve"> </v>
      </c>
      <c r="F32" s="107" t="str">
        <f t="shared" si="14"/>
        <v xml:space="preserve"> </v>
      </c>
      <c r="G32" s="107" t="str">
        <f t="shared" si="14"/>
        <v xml:space="preserve"> </v>
      </c>
      <c r="H32" s="107" t="str">
        <f t="shared" si="9"/>
        <v xml:space="preserve"> </v>
      </c>
      <c r="I32" s="136" t="s">
        <v>731</v>
      </c>
    </row>
    <row r="33" spans="1:14">
      <c r="A33" s="136" t="s">
        <v>712</v>
      </c>
      <c r="B33" s="147">
        <v>18</v>
      </c>
      <c r="C33" s="31" t="s">
        <v>626</v>
      </c>
      <c r="D33" s="133" t="str">
        <f t="shared" ref="D33:G33" si="15">IF(ISERROR(D19/D$10)," ",D19/D$10)</f>
        <v xml:space="preserve"> </v>
      </c>
      <c r="E33" s="133" t="str">
        <f t="shared" si="15"/>
        <v xml:space="preserve"> </v>
      </c>
      <c r="F33" s="133" t="str">
        <f t="shared" si="15"/>
        <v xml:space="preserve"> </v>
      </c>
      <c r="G33" s="133" t="str">
        <f t="shared" si="15"/>
        <v xml:space="preserve"> </v>
      </c>
      <c r="H33" s="133" t="str">
        <f>IF(ISERROR(H19/H$10)," ",H19/H$10)</f>
        <v xml:space="preserve"> </v>
      </c>
      <c r="I33" s="136" t="s">
        <v>732</v>
      </c>
    </row>
    <row r="34" spans="1:14">
      <c r="A34" s="136" t="s">
        <v>713</v>
      </c>
      <c r="B34" s="147">
        <v>19</v>
      </c>
      <c r="C34" s="246" t="s">
        <v>640</v>
      </c>
      <c r="D34" s="133" t="str">
        <f t="shared" ref="D34:G34" si="16">IF(ISERROR(D20/D$10)," ",D20/D$10)</f>
        <v xml:space="preserve"> </v>
      </c>
      <c r="E34" s="133" t="str">
        <f t="shared" si="16"/>
        <v xml:space="preserve"> </v>
      </c>
      <c r="F34" s="133" t="str">
        <f t="shared" si="16"/>
        <v xml:space="preserve"> </v>
      </c>
      <c r="G34" s="133" t="str">
        <f t="shared" si="16"/>
        <v xml:space="preserve"> </v>
      </c>
      <c r="H34" s="133" t="str">
        <f>IF(ISERROR(H20/H$10)," ",H20/H$10)</f>
        <v xml:space="preserve"> </v>
      </c>
      <c r="I34" s="136" t="s">
        <v>733</v>
      </c>
    </row>
    <row r="37" spans="1:14" hidden="1" outlineLevel="1">
      <c r="B37" s="36"/>
      <c r="C37" s="94" t="s">
        <v>419</v>
      </c>
      <c r="D37" s="94" t="s">
        <v>453</v>
      </c>
      <c r="E37" s="94"/>
      <c r="F37" s="94"/>
      <c r="G37" s="94"/>
      <c r="H37" s="94"/>
      <c r="I37" s="136"/>
      <c r="J37" s="136"/>
      <c r="K37" s="136"/>
      <c r="L37" s="136"/>
      <c r="M37" s="136"/>
      <c r="N37" s="136"/>
    </row>
    <row r="38" spans="1:14" hidden="1" outlineLevel="1">
      <c r="B38" s="36"/>
      <c r="C38" s="94" t="s">
        <v>438</v>
      </c>
      <c r="D38" s="94" t="s">
        <v>451</v>
      </c>
      <c r="E38" s="94"/>
      <c r="F38" s="94"/>
      <c r="G38" s="94"/>
      <c r="H38" s="94"/>
      <c r="I38" s="136"/>
      <c r="J38" s="136"/>
      <c r="K38" s="136"/>
      <c r="L38" s="136"/>
      <c r="M38" s="136"/>
      <c r="N38" s="136"/>
    </row>
    <row r="39" spans="1:14" s="103" customFormat="1" hidden="1" outlineLevel="1">
      <c r="C39" s="94" t="s">
        <v>444</v>
      </c>
      <c r="D39" s="98" t="s">
        <v>412</v>
      </c>
      <c r="E39" s="98"/>
      <c r="F39" s="94"/>
      <c r="G39" s="98"/>
      <c r="H39" s="98"/>
      <c r="I39" s="136"/>
      <c r="J39" s="136"/>
      <c r="K39" s="136"/>
      <c r="L39" s="136"/>
      <c r="M39" s="136"/>
      <c r="N39" s="136"/>
    </row>
    <row r="40" spans="1:14" hidden="1" outlineLevel="1">
      <c r="C40" s="98" t="s">
        <v>620</v>
      </c>
      <c r="D40" s="94" t="s">
        <v>449</v>
      </c>
      <c r="E40" s="94"/>
      <c r="F40" s="94"/>
      <c r="G40" s="94"/>
      <c r="H40" s="94"/>
      <c r="I40" s="136"/>
      <c r="J40" s="136"/>
      <c r="K40" s="136"/>
      <c r="L40" s="136"/>
      <c r="M40" s="136"/>
      <c r="N40" s="136"/>
    </row>
    <row r="41" spans="1:14" s="103" customFormat="1" collapsed="1">
      <c r="B41" s="42"/>
      <c r="I41" s="136"/>
      <c r="J41" s="136"/>
      <c r="K41" s="136"/>
      <c r="L41" s="136"/>
      <c r="M41" s="136"/>
      <c r="N41" s="136"/>
    </row>
  </sheetData>
  <mergeCells count="1">
    <mergeCell ref="K1:N1"/>
  </mergeCells>
  <conditionalFormatting sqref="D28:H30">
    <cfRule type="cellIs" dxfId="11" priority="6" operator="lessThan">
      <formula>-0.15</formula>
    </cfRule>
    <cfRule type="cellIs" dxfId="10" priority="7" operator="greaterThan">
      <formula>0.15</formula>
    </cfRule>
  </conditionalFormatting>
  <conditionalFormatting sqref="D17:H17">
    <cfRule type="cellIs" dxfId="9" priority="5" operator="lessThan">
      <formula>0.05</formula>
    </cfRule>
  </conditionalFormatting>
  <conditionalFormatting sqref="D10:H10">
    <cfRule type="cellIs" dxfId="8" priority="4" operator="lessThan">
      <formula>0.07</formula>
    </cfRule>
  </conditionalFormatting>
  <conditionalFormatting sqref="D4:H4">
    <cfRule type="cellIs" dxfId="7" priority="2" operator="lessThan">
      <formula>0</formula>
    </cfRule>
  </conditionalFormatting>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Sheet6">
    <tabColor rgb="FFFFFF00"/>
  </sheetPr>
  <dimension ref="A1:O49"/>
  <sheetViews>
    <sheetView showGridLines="0" zoomScale="110" zoomScaleNormal="110" workbookViewId="0">
      <pane xSplit="3" ySplit="2" topLeftCell="D3" activePane="bottomRight" state="frozen"/>
      <selection pane="topRight" activeCell="E1" sqref="E1"/>
      <selection pane="bottomLeft" activeCell="A3" sqref="A3"/>
      <selection pane="bottomRight" activeCell="E5" sqref="E5"/>
    </sheetView>
  </sheetViews>
  <sheetFormatPr defaultRowHeight="12.75" outlineLevelRow="1" outlineLevelCol="1"/>
  <cols>
    <col min="1" max="1" width="20.7109375" style="64" hidden="1" customWidth="1" outlineLevel="1"/>
    <col min="2" max="2" width="6.42578125" style="65" customWidth="1" collapsed="1"/>
    <col min="3" max="3" width="42.85546875" style="64" customWidth="1"/>
    <col min="4" max="8" width="11.28515625" style="64" customWidth="1"/>
    <col min="9" max="9" width="9.140625" style="64" hidden="1" customWidth="1" outlineLevel="1"/>
    <col min="10" max="10" width="4.85546875" style="64" customWidth="1" collapsed="1"/>
    <col min="11" max="13" width="7.7109375" style="64" hidden="1" customWidth="1" outlineLevel="1"/>
    <col min="14" max="14" width="8.7109375" style="64" hidden="1" customWidth="1" outlineLevel="1"/>
    <col min="15" max="15" width="4.85546875" style="64" customWidth="1" collapsed="1"/>
    <col min="16" max="16384" width="9.140625" style="64"/>
  </cols>
  <sheetData>
    <row r="1" spans="1:15" s="93" customFormat="1">
      <c r="A1" s="104"/>
      <c r="B1" s="42"/>
      <c r="C1" s="94"/>
      <c r="D1" s="95">
        <v>2006</v>
      </c>
      <c r="E1" s="95">
        <v>2007</v>
      </c>
      <c r="F1" s="95">
        <v>2008</v>
      </c>
      <c r="G1" s="95">
        <v>2009</v>
      </c>
      <c r="H1" s="95">
        <v>2010</v>
      </c>
      <c r="K1" s="255" t="s">
        <v>493</v>
      </c>
      <c r="L1" s="255"/>
      <c r="M1" s="255"/>
      <c r="N1" s="255"/>
    </row>
    <row r="2" spans="1:15" s="37" customFormat="1">
      <c r="A2" s="247" t="s">
        <v>690</v>
      </c>
      <c r="B2" s="148"/>
      <c r="D2" s="40"/>
      <c r="E2" s="40"/>
      <c r="F2" s="40"/>
      <c r="G2" s="40"/>
      <c r="H2" s="40"/>
      <c r="I2" s="247" t="s">
        <v>691</v>
      </c>
      <c r="K2" s="41"/>
      <c r="L2" s="41"/>
      <c r="M2" s="41"/>
      <c r="N2" s="41"/>
    </row>
    <row r="3" spans="1:15" s="93" customFormat="1" ht="14.25" customHeight="1" outlineLevel="1">
      <c r="A3" s="136"/>
      <c r="B3" s="147" t="s">
        <v>627</v>
      </c>
      <c r="C3" s="31" t="s">
        <v>557</v>
      </c>
      <c r="D3" s="35">
        <v>0</v>
      </c>
      <c r="E3" s="35">
        <v>0</v>
      </c>
      <c r="F3" s="35">
        <v>0</v>
      </c>
      <c r="G3" s="35">
        <v>0</v>
      </c>
      <c r="H3" s="35">
        <v>0</v>
      </c>
      <c r="I3" s="136"/>
      <c r="J3" s="57"/>
      <c r="K3" s="33" t="str">
        <f>IF(ISERROR(E3/D3),"",E3/D3-1)</f>
        <v/>
      </c>
      <c r="L3" s="33" t="str">
        <f>IF(ISERROR(F3/E3),"",F3/E3-1)</f>
        <v/>
      </c>
      <c r="M3" s="33" t="str">
        <f>IF(ISERROR(G3/F3),"",G3/F3-1)</f>
        <v/>
      </c>
      <c r="N3" s="33" t="str">
        <f>IF(ISERROR(H3/G3),"",H3/G3-1)</f>
        <v/>
      </c>
    </row>
    <row r="4" spans="1:15" s="93" customFormat="1" ht="14.25" customHeight="1" outlineLevel="1">
      <c r="A4" s="128"/>
      <c r="B4" s="147" t="s">
        <v>628</v>
      </c>
      <c r="C4" s="31" t="s">
        <v>556</v>
      </c>
      <c r="D4" s="35">
        <v>0</v>
      </c>
      <c r="E4" s="35">
        <v>0</v>
      </c>
      <c r="F4" s="35">
        <v>0</v>
      </c>
      <c r="G4" s="35">
        <v>0</v>
      </c>
      <c r="H4" s="35">
        <v>0</v>
      </c>
      <c r="I4" s="128"/>
      <c r="J4" s="57"/>
      <c r="K4" s="33" t="str">
        <f t="shared" ref="K4:N4" si="0">IF(ISERROR(E4/D4),"",E4/D4-1)</f>
        <v/>
      </c>
      <c r="L4" s="33" t="str">
        <f t="shared" si="0"/>
        <v/>
      </c>
      <c r="M4" s="33" t="str">
        <f t="shared" si="0"/>
        <v/>
      </c>
      <c r="N4" s="33" t="str">
        <f t="shared" si="0"/>
        <v/>
      </c>
    </row>
    <row r="5" spans="1:15" s="93" customFormat="1" ht="14.25" customHeight="1" outlineLevel="1">
      <c r="A5" s="128"/>
      <c r="B5" s="147" t="s">
        <v>629</v>
      </c>
      <c r="C5" s="31" t="s">
        <v>511</v>
      </c>
      <c r="D5" s="35">
        <v>0</v>
      </c>
      <c r="E5" s="35">
        <v>0</v>
      </c>
      <c r="F5" s="35">
        <v>0</v>
      </c>
      <c r="G5" s="35">
        <v>0</v>
      </c>
      <c r="H5" s="35">
        <v>0</v>
      </c>
      <c r="I5" s="129"/>
      <c r="J5" s="57"/>
      <c r="K5" s="33" t="str">
        <f t="shared" ref="K5:N7" si="1">IF(ISERROR(E5/D5),"",E5/D5-1)</f>
        <v/>
      </c>
      <c r="L5" s="33" t="str">
        <f t="shared" si="1"/>
        <v/>
      </c>
      <c r="M5" s="33" t="str">
        <f t="shared" si="1"/>
        <v/>
      </c>
      <c r="N5" s="33" t="str">
        <f t="shared" si="1"/>
        <v/>
      </c>
    </row>
    <row r="6" spans="1:15" s="37" customFormat="1" ht="14.25" customHeight="1" outlineLevel="1">
      <c r="B6" s="147" t="s">
        <v>630</v>
      </c>
      <c r="C6" s="46" t="s">
        <v>589</v>
      </c>
      <c r="D6" s="35">
        <v>0</v>
      </c>
      <c r="E6" s="35">
        <v>0</v>
      </c>
      <c r="F6" s="35">
        <v>0</v>
      </c>
      <c r="G6" s="35">
        <v>0</v>
      </c>
      <c r="H6" s="35">
        <v>0</v>
      </c>
      <c r="I6" s="103"/>
      <c r="J6" s="38"/>
      <c r="K6" s="33" t="str">
        <f>IF(ISERROR(E6/D6),"",E6/D6-1)</f>
        <v/>
      </c>
      <c r="L6" s="33" t="str">
        <f>IF(ISERROR(F6/E6),"",F6/E6-1)</f>
        <v/>
      </c>
      <c r="M6" s="33" t="str">
        <f>IF(ISERROR(G6/F6),"",G6/F6-1)</f>
        <v/>
      </c>
      <c r="N6" s="33" t="str">
        <f>IF(ISERROR(H6/G6),"",H6/G6-1)</f>
        <v/>
      </c>
    </row>
    <row r="7" spans="1:15" s="72" customFormat="1" ht="14.25" customHeight="1" outlineLevel="1">
      <c r="A7" s="64"/>
      <c r="B7" s="147" t="s">
        <v>631</v>
      </c>
      <c r="C7" s="31" t="s">
        <v>517</v>
      </c>
      <c r="D7" s="35">
        <v>0</v>
      </c>
      <c r="E7" s="35">
        <v>0</v>
      </c>
      <c r="F7" s="35">
        <v>0</v>
      </c>
      <c r="G7" s="35">
        <v>0</v>
      </c>
      <c r="H7" s="35">
        <v>0</v>
      </c>
      <c r="J7" s="64"/>
      <c r="K7" s="33" t="str">
        <f t="shared" si="1"/>
        <v/>
      </c>
      <c r="L7" s="33" t="str">
        <f t="shared" si="1"/>
        <v/>
      </c>
      <c r="M7" s="33" t="str">
        <f t="shared" si="1"/>
        <v/>
      </c>
      <c r="N7" s="33" t="str">
        <f t="shared" si="1"/>
        <v/>
      </c>
      <c r="O7" s="76"/>
    </row>
    <row r="8" spans="1:15">
      <c r="B8" s="147"/>
      <c r="D8" s="66"/>
      <c r="E8" s="66"/>
      <c r="F8" s="66"/>
      <c r="G8" s="66"/>
      <c r="H8" s="66"/>
      <c r="J8" s="67"/>
      <c r="K8" s="67"/>
      <c r="L8" s="67"/>
      <c r="M8" s="67"/>
      <c r="N8" s="67"/>
    </row>
    <row r="9" spans="1:15">
      <c r="B9" s="147"/>
      <c r="C9" s="112" t="s">
        <v>565</v>
      </c>
      <c r="D9" s="96"/>
      <c r="E9" s="96"/>
      <c r="F9" s="96"/>
      <c r="G9" s="96"/>
      <c r="H9" s="96"/>
      <c r="J9" s="67"/>
      <c r="O9" s="136"/>
    </row>
    <row r="10" spans="1:15">
      <c r="B10" s="147"/>
      <c r="D10" s="66"/>
      <c r="E10" s="66"/>
      <c r="F10" s="66"/>
      <c r="G10" s="66"/>
      <c r="H10" s="66"/>
      <c r="J10" s="67"/>
      <c r="K10" s="67"/>
      <c r="L10" s="67"/>
      <c r="M10" s="67"/>
      <c r="N10" s="67"/>
    </row>
    <row r="11" spans="1:15">
      <c r="B11" s="147"/>
      <c r="C11" s="112" t="s">
        <v>595</v>
      </c>
      <c r="D11" s="112"/>
      <c r="E11" s="112"/>
      <c r="F11" s="112"/>
      <c r="G11" s="112"/>
      <c r="H11" s="112"/>
      <c r="J11" s="67"/>
      <c r="O11" s="136"/>
    </row>
    <row r="12" spans="1:15" ht="14.25" customHeight="1">
      <c r="B12" s="147">
        <v>1</v>
      </c>
      <c r="C12" s="31" t="s">
        <v>558</v>
      </c>
      <c r="D12" s="142" t="s">
        <v>692</v>
      </c>
      <c r="E12" s="142" t="s">
        <v>692</v>
      </c>
      <c r="F12" s="142" t="s">
        <v>692</v>
      </c>
      <c r="G12" s="142" t="s">
        <v>692</v>
      </c>
      <c r="H12" s="142" t="s">
        <v>692</v>
      </c>
      <c r="J12" s="67"/>
      <c r="K12" s="33" t="str">
        <f>IF(ISERROR(E12/D12),"",E12/D12)</f>
        <v/>
      </c>
      <c r="L12" s="33" t="str">
        <f>IF(ISERROR(F12/E12),"",F12/E12)</f>
        <v/>
      </c>
      <c r="M12" s="33" t="str">
        <f>IF(ISERROR(G12/F12),"",G12/F12)</f>
        <v/>
      </c>
      <c r="N12" s="33" t="str">
        <f>IF(ISERROR(H12/G12),"",H12/G12)</f>
        <v/>
      </c>
    </row>
    <row r="13" spans="1:15" ht="14.25" customHeight="1">
      <c r="B13" s="147">
        <v>2</v>
      </c>
      <c r="C13" s="105" t="s">
        <v>278</v>
      </c>
      <c r="D13" s="135" t="s">
        <v>692</v>
      </c>
      <c r="E13" s="135" t="s">
        <v>692</v>
      </c>
      <c r="F13" s="135" t="s">
        <v>692</v>
      </c>
      <c r="G13" s="135" t="s">
        <v>692</v>
      </c>
      <c r="H13" s="135" t="s">
        <v>692</v>
      </c>
      <c r="J13" s="67"/>
      <c r="K13" s="54" t="str">
        <f t="shared" ref="K13:K17" si="2">IF(ISERROR(E13/D13),"",E13/D13-1)</f>
        <v/>
      </c>
      <c r="L13" s="54" t="str">
        <f t="shared" ref="L13:L17" si="3">IF(ISERROR(F13/E13),"",F13/E13-1)</f>
        <v/>
      </c>
      <c r="M13" s="54" t="str">
        <f t="shared" ref="M13:M17" si="4">IF(ISERROR(G13/F13),"",G13/F13-1)</f>
        <v/>
      </c>
      <c r="N13" s="54" t="str">
        <f t="shared" ref="N13:N17" si="5">IF(ISERROR(H13/G13),"",H13/G13-1)</f>
        <v/>
      </c>
    </row>
    <row r="14" spans="1:15" ht="14.25" customHeight="1">
      <c r="B14" s="147">
        <v>3</v>
      </c>
      <c r="C14" s="31" t="s">
        <v>472</v>
      </c>
      <c r="D14" s="73" t="s">
        <v>692</v>
      </c>
      <c r="E14" s="73" t="s">
        <v>692</v>
      </c>
      <c r="F14" s="73" t="s">
        <v>692</v>
      </c>
      <c r="G14" s="73" t="s">
        <v>692</v>
      </c>
      <c r="H14" s="73" t="s">
        <v>692</v>
      </c>
      <c r="J14" s="67"/>
      <c r="K14" s="54" t="str">
        <f t="shared" si="2"/>
        <v/>
      </c>
      <c r="L14" s="54" t="str">
        <f t="shared" si="3"/>
        <v/>
      </c>
      <c r="M14" s="54" t="str">
        <f t="shared" si="4"/>
        <v/>
      </c>
      <c r="N14" s="54" t="str">
        <f t="shared" si="5"/>
        <v/>
      </c>
    </row>
    <row r="15" spans="1:15" ht="14.25" customHeight="1">
      <c r="B15" s="147">
        <v>4</v>
      </c>
      <c r="C15" s="31" t="s">
        <v>561</v>
      </c>
      <c r="D15" s="73" t="s">
        <v>692</v>
      </c>
      <c r="E15" s="73" t="s">
        <v>692</v>
      </c>
      <c r="F15" s="73" t="s">
        <v>692</v>
      </c>
      <c r="G15" s="73" t="s">
        <v>692</v>
      </c>
      <c r="H15" s="73" t="s">
        <v>692</v>
      </c>
      <c r="J15" s="67"/>
      <c r="K15" s="54" t="str">
        <f t="shared" si="2"/>
        <v/>
      </c>
      <c r="L15" s="54" t="str">
        <f t="shared" si="3"/>
        <v/>
      </c>
      <c r="M15" s="54" t="str">
        <f t="shared" si="4"/>
        <v/>
      </c>
      <c r="N15" s="54" t="str">
        <f t="shared" si="5"/>
        <v/>
      </c>
    </row>
    <row r="16" spans="1:15" ht="14.25" customHeight="1">
      <c r="B16" s="147">
        <v>5</v>
      </c>
      <c r="C16" s="31" t="s">
        <v>562</v>
      </c>
      <c r="D16" s="73" t="s">
        <v>692</v>
      </c>
      <c r="E16" s="73" t="s">
        <v>692</v>
      </c>
      <c r="F16" s="73" t="s">
        <v>692</v>
      </c>
      <c r="G16" s="73" t="s">
        <v>692</v>
      </c>
      <c r="H16" s="73" t="s">
        <v>692</v>
      </c>
      <c r="J16" s="67"/>
      <c r="K16" s="54" t="str">
        <f t="shared" si="2"/>
        <v/>
      </c>
      <c r="L16" s="54" t="str">
        <f t="shared" si="3"/>
        <v/>
      </c>
      <c r="M16" s="54" t="str">
        <f t="shared" si="4"/>
        <v/>
      </c>
      <c r="N16" s="54" t="str">
        <f t="shared" si="5"/>
        <v/>
      </c>
    </row>
    <row r="17" spans="1:15" ht="14.25" customHeight="1">
      <c r="B17" s="147">
        <v>6</v>
      </c>
      <c r="C17" s="105" t="s">
        <v>283</v>
      </c>
      <c r="D17" s="135" t="s">
        <v>692</v>
      </c>
      <c r="E17" s="135" t="s">
        <v>692</v>
      </c>
      <c r="F17" s="135" t="s">
        <v>692</v>
      </c>
      <c r="G17" s="135" t="s">
        <v>692</v>
      </c>
      <c r="H17" s="135" t="s">
        <v>692</v>
      </c>
      <c r="J17" s="67"/>
      <c r="K17" s="54" t="str">
        <f t="shared" si="2"/>
        <v/>
      </c>
      <c r="L17" s="54" t="str">
        <f t="shared" si="3"/>
        <v/>
      </c>
      <c r="M17" s="54" t="str">
        <f t="shared" si="4"/>
        <v/>
      </c>
      <c r="N17" s="54" t="str">
        <f t="shared" si="5"/>
        <v/>
      </c>
    </row>
    <row r="18" spans="1:15" collapsed="1">
      <c r="B18" s="147"/>
    </row>
    <row r="19" spans="1:15" s="72" customFormat="1">
      <c r="A19" s="64"/>
      <c r="B19" s="147"/>
      <c r="C19" s="112" t="s">
        <v>596</v>
      </c>
      <c r="D19" s="112"/>
      <c r="E19" s="112"/>
      <c r="F19" s="112"/>
      <c r="G19" s="112"/>
      <c r="H19" s="112"/>
      <c r="I19" s="64"/>
      <c r="J19" s="67"/>
      <c r="K19" s="64"/>
      <c r="L19" s="64"/>
      <c r="M19" s="64"/>
      <c r="N19" s="64"/>
      <c r="O19" s="136"/>
    </row>
    <row r="20" spans="1:15" s="72" customFormat="1" ht="14.25" customHeight="1">
      <c r="A20" s="64"/>
      <c r="B20" s="147">
        <v>7</v>
      </c>
      <c r="C20" s="31" t="s">
        <v>597</v>
      </c>
      <c r="D20" s="142" t="s">
        <v>692</v>
      </c>
      <c r="E20" s="142" t="s">
        <v>692</v>
      </c>
      <c r="F20" s="142" t="s">
        <v>692</v>
      </c>
      <c r="G20" s="142" t="s">
        <v>692</v>
      </c>
      <c r="H20" s="142" t="s">
        <v>692</v>
      </c>
      <c r="I20" s="64"/>
      <c r="J20" s="64"/>
      <c r="K20" s="33" t="str">
        <f t="shared" ref="K20:N21" si="6">IF(ISERROR(E20/D20),"",E20/D20-1)</f>
        <v/>
      </c>
      <c r="L20" s="33" t="str">
        <f t="shared" si="6"/>
        <v/>
      </c>
      <c r="M20" s="33" t="str">
        <f t="shared" si="6"/>
        <v/>
      </c>
      <c r="N20" s="33" t="str">
        <f t="shared" si="6"/>
        <v/>
      </c>
      <c r="O20" s="76"/>
    </row>
    <row r="21" spans="1:15" s="72" customFormat="1" ht="14.25" customHeight="1">
      <c r="A21" s="64"/>
      <c r="B21" s="147">
        <v>8</v>
      </c>
      <c r="C21" s="31" t="s">
        <v>598</v>
      </c>
      <c r="D21" s="142" t="s">
        <v>692</v>
      </c>
      <c r="E21" s="142" t="s">
        <v>692</v>
      </c>
      <c r="F21" s="142" t="s">
        <v>692</v>
      </c>
      <c r="G21" s="142" t="s">
        <v>692</v>
      </c>
      <c r="H21" s="142" t="s">
        <v>692</v>
      </c>
      <c r="I21" s="64"/>
      <c r="J21" s="64"/>
      <c r="K21" s="33" t="str">
        <f t="shared" si="6"/>
        <v/>
      </c>
      <c r="L21" s="33" t="str">
        <f t="shared" si="6"/>
        <v/>
      </c>
      <c r="M21" s="33" t="str">
        <f t="shared" si="6"/>
        <v/>
      </c>
      <c r="N21" s="33" t="str">
        <f t="shared" si="6"/>
        <v/>
      </c>
      <c r="O21" s="76"/>
    </row>
    <row r="22" spans="1:15">
      <c r="B22" s="147"/>
      <c r="C22" s="65"/>
      <c r="D22" s="69"/>
      <c r="E22" s="69"/>
      <c r="F22" s="69"/>
      <c r="G22" s="69"/>
      <c r="H22" s="69"/>
      <c r="J22" s="67"/>
      <c r="K22" s="67"/>
      <c r="L22" s="67"/>
      <c r="M22" s="67"/>
      <c r="N22" s="67"/>
    </row>
    <row r="23" spans="1:15">
      <c r="B23" s="147"/>
      <c r="C23" s="112" t="s">
        <v>460</v>
      </c>
      <c r="D23" s="112"/>
      <c r="E23" s="112"/>
      <c r="F23" s="112"/>
      <c r="G23" s="112"/>
      <c r="H23" s="112"/>
      <c r="J23" s="67"/>
      <c r="O23" s="136"/>
    </row>
    <row r="24" spans="1:15" ht="14.25" customHeight="1">
      <c r="B24" s="147">
        <v>9</v>
      </c>
      <c r="C24" s="31" t="s">
        <v>559</v>
      </c>
      <c r="D24" s="142" t="s">
        <v>692</v>
      </c>
      <c r="E24" s="142" t="s">
        <v>692</v>
      </c>
      <c r="F24" s="142" t="s">
        <v>692</v>
      </c>
      <c r="G24" s="142" t="s">
        <v>692</v>
      </c>
      <c r="H24" s="142" t="s">
        <v>692</v>
      </c>
      <c r="J24" s="67"/>
      <c r="K24" s="54" t="str">
        <f t="shared" ref="K24:K25" si="7">IF(ISERROR(E24/D24),"",E24/D24-1)</f>
        <v/>
      </c>
      <c r="L24" s="54" t="str">
        <f t="shared" ref="L24:L25" si="8">IF(ISERROR(F24/E24),"",F24/E24-1)</f>
        <v/>
      </c>
      <c r="M24" s="54" t="str">
        <f t="shared" ref="M24:M25" si="9">IF(ISERROR(G24/F24),"",G24/F24-1)</f>
        <v/>
      </c>
      <c r="N24" s="54" t="str">
        <f t="shared" ref="N24:N25" si="10">IF(ISERROR(H24/G24),"",H24/G24-1)</f>
        <v/>
      </c>
    </row>
    <row r="25" spans="1:15" ht="14.25" customHeight="1">
      <c r="B25" s="147">
        <v>10</v>
      </c>
      <c r="C25" s="31" t="s">
        <v>513</v>
      </c>
      <c r="D25" s="73" t="s">
        <v>692</v>
      </c>
      <c r="E25" s="73" t="s">
        <v>692</v>
      </c>
      <c r="F25" s="73" t="s">
        <v>692</v>
      </c>
      <c r="G25" s="73" t="s">
        <v>692</v>
      </c>
      <c r="H25" s="73" t="s">
        <v>692</v>
      </c>
      <c r="J25" s="67"/>
      <c r="K25" s="54" t="str">
        <f t="shared" si="7"/>
        <v/>
      </c>
      <c r="L25" s="54" t="str">
        <f t="shared" si="8"/>
        <v/>
      </c>
      <c r="M25" s="54" t="str">
        <f t="shared" si="9"/>
        <v/>
      </c>
      <c r="N25" s="54" t="str">
        <f t="shared" si="10"/>
        <v/>
      </c>
    </row>
    <row r="26" spans="1:15" ht="14.25" customHeight="1">
      <c r="B26" s="147">
        <v>11</v>
      </c>
      <c r="C26" s="105" t="s">
        <v>514</v>
      </c>
      <c r="D26" s="135" t="s">
        <v>692</v>
      </c>
      <c r="E26" s="135" t="s">
        <v>692</v>
      </c>
      <c r="F26" s="135" t="s">
        <v>692</v>
      </c>
      <c r="G26" s="135" t="s">
        <v>692</v>
      </c>
      <c r="H26" s="135" t="s">
        <v>692</v>
      </c>
      <c r="J26" s="67"/>
      <c r="K26" s="54" t="str">
        <f t="shared" ref="K26:N28" si="11">IF(ISERROR(E26/D26),"",E26/D26-1)</f>
        <v/>
      </c>
      <c r="L26" s="54" t="str">
        <f t="shared" si="11"/>
        <v/>
      </c>
      <c r="M26" s="54" t="str">
        <f t="shared" si="11"/>
        <v/>
      </c>
      <c r="N26" s="54" t="str">
        <f t="shared" si="11"/>
        <v/>
      </c>
    </row>
    <row r="27" spans="1:15" ht="14.25" hidden="1" customHeight="1" outlineLevel="1">
      <c r="A27" s="256"/>
      <c r="B27" s="147">
        <v>11.1</v>
      </c>
      <c r="C27" s="75" t="s">
        <v>283</v>
      </c>
      <c r="D27" s="122" t="s">
        <v>692</v>
      </c>
      <c r="E27" s="122" t="s">
        <v>692</v>
      </c>
      <c r="F27" s="122" t="s">
        <v>692</v>
      </c>
      <c r="G27" s="122" t="s">
        <v>692</v>
      </c>
      <c r="H27" s="122" t="s">
        <v>692</v>
      </c>
      <c r="I27" s="83"/>
      <c r="J27" s="67"/>
      <c r="K27" s="54" t="str">
        <f t="shared" si="11"/>
        <v/>
      </c>
      <c r="L27" s="54" t="str">
        <f t="shared" si="11"/>
        <v/>
      </c>
      <c r="M27" s="54" t="str">
        <f t="shared" si="11"/>
        <v/>
      </c>
      <c r="N27" s="54" t="str">
        <f t="shared" si="11"/>
        <v/>
      </c>
    </row>
    <row r="28" spans="1:15" ht="14.25" hidden="1" customHeight="1" outlineLevel="1">
      <c r="A28" s="256"/>
      <c r="B28" s="147">
        <v>11.2</v>
      </c>
      <c r="C28" s="74" t="s">
        <v>285</v>
      </c>
      <c r="D28" s="100" t="s">
        <v>692</v>
      </c>
      <c r="E28" s="100" t="s">
        <v>692</v>
      </c>
      <c r="F28" s="100" t="s">
        <v>692</v>
      </c>
      <c r="G28" s="100" t="s">
        <v>692</v>
      </c>
      <c r="H28" s="100" t="s">
        <v>692</v>
      </c>
      <c r="I28" s="83"/>
      <c r="J28" s="67"/>
      <c r="K28" s="54" t="str">
        <f t="shared" si="11"/>
        <v/>
      </c>
      <c r="L28" s="54" t="str">
        <f t="shared" si="11"/>
        <v/>
      </c>
      <c r="M28" s="54" t="str">
        <f t="shared" si="11"/>
        <v/>
      </c>
      <c r="N28" s="54" t="str">
        <f t="shared" si="11"/>
        <v/>
      </c>
    </row>
    <row r="29" spans="1:15" ht="14.25" customHeight="1" collapsed="1">
      <c r="B29" s="147"/>
      <c r="C29" s="65"/>
      <c r="D29" s="71"/>
      <c r="E29" s="71"/>
      <c r="F29" s="71"/>
      <c r="G29" s="71"/>
      <c r="H29" s="71"/>
      <c r="J29" s="67"/>
      <c r="K29" s="68"/>
      <c r="L29" s="68"/>
      <c r="M29" s="68"/>
      <c r="N29" s="68"/>
    </row>
    <row r="30" spans="1:15" ht="14.25" customHeight="1">
      <c r="B30" s="147"/>
      <c r="C30" s="112" t="s">
        <v>499</v>
      </c>
      <c r="D30" s="112"/>
      <c r="E30" s="112"/>
      <c r="F30" s="112"/>
      <c r="G30" s="112"/>
      <c r="H30" s="112"/>
      <c r="J30" s="67"/>
      <c r="O30" s="136"/>
    </row>
    <row r="31" spans="1:15" ht="14.25" customHeight="1">
      <c r="B31" s="147">
        <v>12</v>
      </c>
      <c r="C31" s="31" t="s">
        <v>560</v>
      </c>
      <c r="D31" s="142" t="s">
        <v>692</v>
      </c>
      <c r="E31" s="142" t="s">
        <v>692</v>
      </c>
      <c r="F31" s="142" t="s">
        <v>692</v>
      </c>
      <c r="G31" s="142" t="s">
        <v>692</v>
      </c>
      <c r="H31" s="142" t="s">
        <v>692</v>
      </c>
      <c r="J31" s="67"/>
      <c r="K31" s="54" t="str">
        <f t="shared" ref="K31:K36" si="12">IF(ISERROR(E31/D31),"",E31/D31-1)</f>
        <v/>
      </c>
      <c r="L31" s="54" t="str">
        <f t="shared" ref="L31:L36" si="13">IF(ISERROR(F31/E31),"",F31/E31-1)</f>
        <v/>
      </c>
      <c r="M31" s="54" t="str">
        <f t="shared" ref="M31:M36" si="14">IF(ISERROR(G31/F31),"",G31/F31-1)</f>
        <v/>
      </c>
      <c r="N31" s="54" t="str">
        <f t="shared" ref="N31:N36" si="15">IF(ISERROR(H31/G31),"",H31/G31-1)</f>
        <v/>
      </c>
    </row>
    <row r="32" spans="1:15" ht="14.25" customHeight="1">
      <c r="B32" s="147">
        <v>13</v>
      </c>
      <c r="C32" s="31" t="s">
        <v>515</v>
      </c>
      <c r="D32" s="73" t="s">
        <v>692</v>
      </c>
      <c r="E32" s="73" t="s">
        <v>692</v>
      </c>
      <c r="F32" s="73" t="s">
        <v>692</v>
      </c>
      <c r="G32" s="73" t="s">
        <v>692</v>
      </c>
      <c r="H32" s="73" t="s">
        <v>692</v>
      </c>
      <c r="I32" s="70"/>
      <c r="J32" s="67"/>
      <c r="K32" s="54" t="str">
        <f t="shared" si="12"/>
        <v/>
      </c>
      <c r="L32" s="54" t="str">
        <f t="shared" si="13"/>
        <v/>
      </c>
      <c r="M32" s="54" t="str">
        <f t="shared" si="14"/>
        <v/>
      </c>
      <c r="N32" s="54" t="str">
        <f t="shared" si="15"/>
        <v/>
      </c>
    </row>
    <row r="33" spans="1:15" ht="14.25" customHeight="1">
      <c r="B33" s="147">
        <v>14</v>
      </c>
      <c r="C33" s="105" t="s">
        <v>516</v>
      </c>
      <c r="D33" s="135" t="s">
        <v>692</v>
      </c>
      <c r="E33" s="135" t="s">
        <v>692</v>
      </c>
      <c r="F33" s="135" t="s">
        <v>692</v>
      </c>
      <c r="G33" s="135" t="s">
        <v>692</v>
      </c>
      <c r="H33" s="135" t="s">
        <v>692</v>
      </c>
      <c r="J33" s="67"/>
      <c r="K33" s="54" t="str">
        <f t="shared" si="12"/>
        <v/>
      </c>
      <c r="L33" s="54" t="str">
        <f t="shared" si="13"/>
        <v/>
      </c>
      <c r="M33" s="54" t="str">
        <f t="shared" si="14"/>
        <v/>
      </c>
      <c r="N33" s="54" t="str">
        <f t="shared" si="15"/>
        <v/>
      </c>
    </row>
    <row r="34" spans="1:15" ht="14.25" hidden="1" customHeight="1" outlineLevel="1">
      <c r="A34" s="256"/>
      <c r="B34" s="147">
        <v>14.1</v>
      </c>
      <c r="C34" s="75" t="s">
        <v>283</v>
      </c>
      <c r="D34" s="122" t="s">
        <v>692</v>
      </c>
      <c r="E34" s="122" t="s">
        <v>692</v>
      </c>
      <c r="F34" s="122" t="s">
        <v>692</v>
      </c>
      <c r="G34" s="122" t="s">
        <v>692</v>
      </c>
      <c r="H34" s="122" t="s">
        <v>692</v>
      </c>
      <c r="I34" s="83"/>
      <c r="J34" s="67"/>
      <c r="K34" s="54" t="str">
        <f t="shared" si="12"/>
        <v/>
      </c>
      <c r="L34" s="54" t="str">
        <f t="shared" si="13"/>
        <v/>
      </c>
      <c r="M34" s="54" t="str">
        <f t="shared" si="14"/>
        <v/>
      </c>
      <c r="N34" s="54" t="str">
        <f t="shared" si="15"/>
        <v/>
      </c>
    </row>
    <row r="35" spans="1:15" ht="14.25" hidden="1" customHeight="1" outlineLevel="1">
      <c r="A35" s="256"/>
      <c r="B35" s="147">
        <v>14.2</v>
      </c>
      <c r="C35" s="74" t="s">
        <v>285</v>
      </c>
      <c r="D35" s="100" t="s">
        <v>692</v>
      </c>
      <c r="E35" s="100" t="s">
        <v>692</v>
      </c>
      <c r="F35" s="100" t="s">
        <v>692</v>
      </c>
      <c r="G35" s="100" t="s">
        <v>692</v>
      </c>
      <c r="H35" s="100" t="s">
        <v>692</v>
      </c>
      <c r="I35" s="83"/>
      <c r="J35" s="67"/>
      <c r="K35" s="54" t="str">
        <f t="shared" si="12"/>
        <v/>
      </c>
      <c r="L35" s="54" t="str">
        <f t="shared" si="13"/>
        <v/>
      </c>
      <c r="M35" s="54" t="str">
        <f t="shared" si="14"/>
        <v/>
      </c>
      <c r="N35" s="54" t="str">
        <f t="shared" si="15"/>
        <v/>
      </c>
    </row>
    <row r="36" spans="1:15" ht="14.25" hidden="1" customHeight="1" outlineLevel="1">
      <c r="A36" s="256"/>
      <c r="B36" s="147">
        <v>14.3</v>
      </c>
      <c r="C36" s="121" t="s">
        <v>512</v>
      </c>
      <c r="D36" s="100" t="s">
        <v>692</v>
      </c>
      <c r="E36" s="100" t="s">
        <v>692</v>
      </c>
      <c r="F36" s="100" t="s">
        <v>692</v>
      </c>
      <c r="G36" s="100" t="s">
        <v>692</v>
      </c>
      <c r="H36" s="100" t="s">
        <v>692</v>
      </c>
      <c r="I36" s="83"/>
      <c r="J36" s="67"/>
      <c r="K36" s="54" t="str">
        <f t="shared" si="12"/>
        <v/>
      </c>
      <c r="L36" s="54" t="str">
        <f t="shared" si="13"/>
        <v/>
      </c>
      <c r="M36" s="54" t="str">
        <f t="shared" si="14"/>
        <v/>
      </c>
      <c r="N36" s="54" t="str">
        <f t="shared" si="15"/>
        <v/>
      </c>
    </row>
    <row r="37" spans="1:15" collapsed="1">
      <c r="B37" s="147"/>
    </row>
    <row r="38" spans="1:15" s="72" customFormat="1">
      <c r="A38" s="64"/>
      <c r="B38" s="147"/>
      <c r="C38" s="112" t="s">
        <v>572</v>
      </c>
      <c r="D38" s="112"/>
      <c r="E38" s="112"/>
      <c r="F38" s="112"/>
      <c r="G38" s="112"/>
      <c r="H38" s="112"/>
      <c r="I38" s="64"/>
      <c r="J38" s="67"/>
      <c r="K38" s="64"/>
      <c r="L38" s="64"/>
      <c r="M38" s="64"/>
      <c r="N38" s="64"/>
      <c r="O38" s="136"/>
    </row>
    <row r="39" spans="1:15">
      <c r="B39" s="147">
        <v>15</v>
      </c>
      <c r="C39" s="31" t="s">
        <v>594</v>
      </c>
      <c r="D39" s="146" t="s">
        <v>692</v>
      </c>
      <c r="E39" s="146" t="s">
        <v>692</v>
      </c>
      <c r="F39" s="146" t="s">
        <v>692</v>
      </c>
      <c r="G39" s="146" t="s">
        <v>692</v>
      </c>
      <c r="H39" s="146" t="s">
        <v>692</v>
      </c>
      <c r="I39" s="72"/>
      <c r="K39" s="33" t="str">
        <f t="shared" ref="K39:N40" si="16">IF(ISERROR(E39/D39),"",E39/D39-1)</f>
        <v/>
      </c>
      <c r="L39" s="33" t="str">
        <f t="shared" si="16"/>
        <v/>
      </c>
      <c r="M39" s="33" t="str">
        <f t="shared" si="16"/>
        <v/>
      </c>
      <c r="N39" s="33" t="str">
        <f t="shared" si="16"/>
        <v/>
      </c>
    </row>
    <row r="40" spans="1:15" s="72" customFormat="1" ht="14.25" customHeight="1">
      <c r="A40" s="64"/>
      <c r="B40" s="147">
        <v>16</v>
      </c>
      <c r="C40" s="31" t="s">
        <v>573</v>
      </c>
      <c r="D40" s="146" t="s">
        <v>692</v>
      </c>
      <c r="E40" s="146" t="s">
        <v>692</v>
      </c>
      <c r="F40" s="146" t="s">
        <v>692</v>
      </c>
      <c r="G40" s="146" t="s">
        <v>692</v>
      </c>
      <c r="H40" s="146" t="s">
        <v>692</v>
      </c>
      <c r="J40" s="64"/>
      <c r="K40" s="33" t="str">
        <f t="shared" si="16"/>
        <v/>
      </c>
      <c r="L40" s="33" t="str">
        <f t="shared" si="16"/>
        <v/>
      </c>
      <c r="M40" s="33" t="str">
        <f t="shared" si="16"/>
        <v/>
      </c>
      <c r="N40" s="33" t="str">
        <f t="shared" si="16"/>
        <v/>
      </c>
      <c r="O40" s="76"/>
    </row>
    <row r="42" spans="1:15" hidden="1" outlineLevel="1">
      <c r="B42" s="134"/>
      <c r="C42" s="98" t="s">
        <v>416</v>
      </c>
      <c r="D42" s="94" t="s">
        <v>438</v>
      </c>
      <c r="E42" s="94"/>
      <c r="F42" s="94"/>
      <c r="G42" s="94"/>
      <c r="H42" s="94"/>
    </row>
    <row r="43" spans="1:15" hidden="1" outlineLevel="1">
      <c r="B43" s="134"/>
      <c r="C43" s="94" t="s">
        <v>463</v>
      </c>
      <c r="D43" s="94" t="s">
        <v>419</v>
      </c>
      <c r="E43" s="94"/>
      <c r="F43" s="94"/>
      <c r="G43" s="94"/>
      <c r="H43" s="94"/>
    </row>
    <row r="44" spans="1:15" hidden="1" outlineLevel="1">
      <c r="B44" s="134"/>
      <c r="C44" s="94" t="s">
        <v>429</v>
      </c>
      <c r="D44" s="94" t="s">
        <v>496</v>
      </c>
      <c r="E44" s="94"/>
      <c r="F44" s="94"/>
      <c r="G44" s="94"/>
      <c r="H44" s="94"/>
    </row>
    <row r="45" spans="1:15" hidden="1" outlineLevel="1">
      <c r="C45" s="98" t="s">
        <v>455</v>
      </c>
      <c r="D45" s="94" t="s">
        <v>621</v>
      </c>
      <c r="E45" s="94"/>
      <c r="F45" s="94"/>
      <c r="G45" s="94"/>
      <c r="H45" s="94"/>
    </row>
    <row r="46" spans="1:15" hidden="1" outlineLevel="1">
      <c r="C46" s="98" t="s">
        <v>389</v>
      </c>
      <c r="D46" s="94" t="s">
        <v>564</v>
      </c>
      <c r="E46" s="94"/>
      <c r="F46" s="94"/>
      <c r="G46" s="94"/>
      <c r="H46" s="94"/>
    </row>
    <row r="47" spans="1:15" hidden="1" outlineLevel="1">
      <c r="A47" s="72"/>
      <c r="C47" s="98" t="s">
        <v>392</v>
      </c>
      <c r="D47" s="94" t="s">
        <v>412</v>
      </c>
      <c r="E47" s="94"/>
      <c r="F47" s="94"/>
      <c r="G47" s="94"/>
      <c r="H47" s="94"/>
    </row>
    <row r="48" spans="1:15" hidden="1" outlineLevel="1">
      <c r="A48" s="72"/>
      <c r="C48" s="98" t="s">
        <v>564</v>
      </c>
      <c r="D48" s="98" t="s">
        <v>620</v>
      </c>
      <c r="E48" s="94"/>
      <c r="F48" s="94"/>
      <c r="G48" s="94"/>
      <c r="H48" s="94"/>
    </row>
    <row r="49" collapsed="1"/>
  </sheetData>
  <mergeCells count="3">
    <mergeCell ref="K1:N1"/>
    <mergeCell ref="A27:A28"/>
    <mergeCell ref="A34:A36"/>
  </mergeCells>
  <conditionalFormatting sqref="D12:H12 D14:H17">
    <cfRule type="cellIs" dxfId="6" priority="10" operator="lessThan">
      <formula>0.07</formula>
    </cfRule>
  </conditionalFormatting>
  <conditionalFormatting sqref="D13:H13">
    <cfRule type="cellIs" dxfId="5" priority="9" operator="lessThan">
      <formula>0.2</formula>
    </cfRule>
  </conditionalFormatting>
  <conditionalFormatting sqref="D26:H26">
    <cfRule type="cellIs" dxfId="4" priority="6" operator="lessThan">
      <formula>0.08</formula>
    </cfRule>
  </conditionalFormatting>
  <conditionalFormatting sqref="D33:H33">
    <cfRule type="cellIs" dxfId="3" priority="5" operator="lessThan">
      <formula>0.1</formula>
    </cfRule>
  </conditionalFormatting>
  <conditionalFormatting sqref="D3:H6">
    <cfRule type="cellIs" dxfId="2" priority="1" operator="lessThan">
      <formula>0</formula>
    </cfRule>
  </conditionalFormatting>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Sheet11">
    <tabColor rgb="FFFFFF00"/>
  </sheetPr>
  <dimension ref="A1:O46"/>
  <sheetViews>
    <sheetView showGridLines="0" topLeftCell="B1" zoomScale="110" zoomScaleNormal="110" workbookViewId="0">
      <selection activeCell="F17" sqref="F17"/>
    </sheetView>
  </sheetViews>
  <sheetFormatPr defaultRowHeight="12.75" outlineLevelRow="1" outlineLevelCol="1"/>
  <cols>
    <col min="1" max="1" width="20.7109375" style="72" hidden="1" customWidth="1" outlineLevel="1"/>
    <col min="2" max="2" width="6.42578125" style="65" customWidth="1" collapsed="1"/>
    <col min="3" max="3" width="35.7109375" style="72" customWidth="1"/>
    <col min="4" max="8" width="11.28515625" style="72" customWidth="1"/>
    <col min="9" max="9" width="28.42578125" style="72" hidden="1" customWidth="1" outlineLevel="1"/>
    <col min="10" max="10" width="4.85546875" style="72" customWidth="1" collapsed="1"/>
    <col min="11" max="14" width="8.28515625" style="72" hidden="1" customWidth="1" outlineLevel="1"/>
    <col min="15" max="15" width="4.85546875" style="76" customWidth="1" collapsed="1"/>
    <col min="16" max="16384" width="9.140625" style="72"/>
  </cols>
  <sheetData>
    <row r="1" spans="1:15" s="93" customFormat="1">
      <c r="B1" s="42"/>
      <c r="C1" s="94"/>
      <c r="D1" s="95">
        <v>2006</v>
      </c>
      <c r="E1" s="95">
        <v>2007</v>
      </c>
      <c r="F1" s="95">
        <v>2008</v>
      </c>
      <c r="G1" s="95">
        <v>2009</v>
      </c>
      <c r="H1" s="95">
        <v>2010</v>
      </c>
      <c r="K1" s="255" t="s">
        <v>493</v>
      </c>
      <c r="L1" s="255"/>
      <c r="M1" s="255"/>
      <c r="N1" s="255"/>
    </row>
    <row r="2" spans="1:15" s="37" customFormat="1">
      <c r="A2" s="247" t="s">
        <v>690</v>
      </c>
      <c r="B2" s="247"/>
      <c r="D2" s="40"/>
      <c r="E2" s="40"/>
      <c r="F2" s="40"/>
      <c r="G2" s="40"/>
      <c r="H2" s="40"/>
      <c r="I2" s="247" t="s">
        <v>691</v>
      </c>
      <c r="K2" s="41"/>
      <c r="L2" s="41"/>
      <c r="M2" s="41"/>
      <c r="N2" s="41"/>
    </row>
    <row r="3" spans="1:15" s="129" customFormat="1" ht="14.25" customHeight="1" outlineLevel="1">
      <c r="A3" s="136"/>
      <c r="B3" s="147" t="s">
        <v>627</v>
      </c>
      <c r="C3" s="31" t="s">
        <v>501</v>
      </c>
      <c r="D3" s="35">
        <v>0</v>
      </c>
      <c r="E3" s="35">
        <v>0</v>
      </c>
      <c r="F3" s="35">
        <v>0</v>
      </c>
      <c r="G3" s="35">
        <v>0</v>
      </c>
      <c r="H3" s="35">
        <v>0</v>
      </c>
      <c r="I3" s="136"/>
      <c r="J3" s="57"/>
      <c r="K3" s="33" t="str">
        <f t="shared" ref="K3:N4" si="0">IF(ISERROR(E3/D3),"",E3/D3-1)</f>
        <v/>
      </c>
      <c r="L3" s="33" t="str">
        <f t="shared" si="0"/>
        <v/>
      </c>
      <c r="M3" s="33" t="str">
        <f t="shared" si="0"/>
        <v/>
      </c>
      <c r="N3" s="33" t="str">
        <f t="shared" si="0"/>
        <v/>
      </c>
    </row>
    <row r="4" spans="1:15" s="129" customFormat="1" ht="14.25" customHeight="1" outlineLevel="1">
      <c r="A4" s="136"/>
      <c r="B4" s="147" t="s">
        <v>628</v>
      </c>
      <c r="C4" s="31" t="s">
        <v>567</v>
      </c>
      <c r="D4" s="35">
        <v>0</v>
      </c>
      <c r="E4" s="35">
        <v>0</v>
      </c>
      <c r="F4" s="35">
        <v>0</v>
      </c>
      <c r="G4" s="35">
        <v>0</v>
      </c>
      <c r="H4" s="35">
        <v>0</v>
      </c>
      <c r="I4" s="136"/>
      <c r="K4" s="33" t="str">
        <f t="shared" si="0"/>
        <v/>
      </c>
      <c r="L4" s="33" t="str">
        <f t="shared" si="0"/>
        <v/>
      </c>
      <c r="M4" s="33" t="str">
        <f t="shared" si="0"/>
        <v/>
      </c>
      <c r="N4" s="33" t="str">
        <f t="shared" si="0"/>
        <v/>
      </c>
    </row>
    <row r="5" spans="1:15" s="37" customFormat="1" ht="14.25" customHeight="1" outlineLevel="1">
      <c r="B5" s="147" t="s">
        <v>629</v>
      </c>
      <c r="C5" s="46" t="s">
        <v>507</v>
      </c>
      <c r="D5" s="35">
        <v>0</v>
      </c>
      <c r="E5" s="35">
        <v>0</v>
      </c>
      <c r="F5" s="35">
        <v>0</v>
      </c>
      <c r="G5" s="35">
        <v>0</v>
      </c>
      <c r="H5" s="35">
        <v>0</v>
      </c>
      <c r="I5" s="136"/>
      <c r="J5" s="38"/>
      <c r="K5" s="33" t="str">
        <f>IF(ISERROR(E5/D5),"",E5/D5-1)</f>
        <v/>
      </c>
      <c r="L5" s="33" t="str">
        <f>IF(ISERROR(F5/E5),"",F5/E5-1)</f>
        <v/>
      </c>
      <c r="M5" s="33" t="str">
        <f>IF(ISERROR(G5/F5),"",G5/F5-1)</f>
        <v/>
      </c>
      <c r="N5" s="33" t="str">
        <f>IF(ISERROR(H5/G5),"",H5/G5-1)</f>
        <v/>
      </c>
    </row>
    <row r="6" spans="1:15">
      <c r="A6" s="64"/>
      <c r="B6" s="147"/>
      <c r="C6" s="64"/>
      <c r="D6" s="77"/>
      <c r="E6" s="77"/>
      <c r="F6" s="77"/>
      <c r="G6" s="77"/>
      <c r="H6" s="77"/>
      <c r="J6" s="64"/>
      <c r="K6" s="78"/>
      <c r="L6" s="78"/>
      <c r="M6" s="78"/>
      <c r="N6" s="78"/>
    </row>
    <row r="7" spans="1:15">
      <c r="A7" s="64"/>
      <c r="B7" s="147"/>
      <c r="C7" s="112" t="s">
        <v>566</v>
      </c>
      <c r="D7" s="112"/>
      <c r="E7" s="112"/>
      <c r="F7" s="112"/>
      <c r="G7" s="112"/>
      <c r="H7" s="112"/>
      <c r="J7" s="64"/>
      <c r="K7" s="78"/>
      <c r="L7" s="78"/>
      <c r="M7" s="78"/>
      <c r="N7" s="78"/>
    </row>
    <row r="8" spans="1:15" s="80" customFormat="1">
      <c r="A8" s="65"/>
      <c r="B8" s="147"/>
      <c r="C8" s="65"/>
      <c r="D8" s="79"/>
      <c r="E8" s="79"/>
      <c r="F8" s="79"/>
      <c r="G8" s="79"/>
      <c r="H8" s="79"/>
      <c r="I8" s="65"/>
      <c r="J8" s="65"/>
      <c r="K8" s="71"/>
      <c r="L8" s="71"/>
      <c r="M8" s="71"/>
      <c r="N8" s="71"/>
      <c r="O8" s="92"/>
    </row>
    <row r="9" spans="1:15" s="80" customFormat="1">
      <c r="A9" s="65"/>
      <c r="B9" s="147"/>
      <c r="C9" s="112" t="s">
        <v>587</v>
      </c>
      <c r="D9" s="112"/>
      <c r="E9" s="112"/>
      <c r="F9" s="112"/>
      <c r="G9" s="112"/>
      <c r="H9" s="112"/>
      <c r="I9" s="72"/>
      <c r="J9" s="64"/>
      <c r="K9" s="78"/>
      <c r="L9" s="78"/>
      <c r="M9" s="78"/>
      <c r="N9" s="78"/>
      <c r="O9" s="76"/>
    </row>
    <row r="10" spans="1:15" ht="14.25" customHeight="1">
      <c r="A10" s="65"/>
      <c r="B10" s="147">
        <v>1</v>
      </c>
      <c r="C10" s="31" t="s">
        <v>574</v>
      </c>
      <c r="D10" s="34" t="s">
        <v>692</v>
      </c>
      <c r="E10" s="34" t="s">
        <v>692</v>
      </c>
      <c r="F10" s="34" t="s">
        <v>692</v>
      </c>
      <c r="G10" s="34" t="s">
        <v>692</v>
      </c>
      <c r="H10" s="34" t="s">
        <v>692</v>
      </c>
      <c r="I10" s="64"/>
      <c r="J10" s="64"/>
      <c r="K10" s="33" t="str">
        <f t="shared" ref="K10" si="1">IF(ISERROR(E10/D10),"",E10/D10-1)</f>
        <v/>
      </c>
      <c r="L10" s="33" t="str">
        <f t="shared" ref="L10" si="2">IF(ISERROR(F10/E10),"",F10/E10-1)</f>
        <v/>
      </c>
      <c r="M10" s="33" t="str">
        <f t="shared" ref="M10" si="3">IF(ISERROR(G10/F10),"",G10/F10-1)</f>
        <v/>
      </c>
      <c r="N10" s="33" t="str">
        <f t="shared" ref="N10" si="4">IF(ISERROR(H10/G10),"",H10/G10-1)</f>
        <v/>
      </c>
    </row>
    <row r="11" spans="1:15" ht="14.25" customHeight="1">
      <c r="A11" s="64"/>
      <c r="B11" s="147">
        <v>2</v>
      </c>
      <c r="C11" s="105" t="s">
        <v>575</v>
      </c>
      <c r="D11" s="137" t="s">
        <v>692</v>
      </c>
      <c r="E11" s="137" t="s">
        <v>692</v>
      </c>
      <c r="F11" s="137" t="s">
        <v>692</v>
      </c>
      <c r="G11" s="137" t="s">
        <v>692</v>
      </c>
      <c r="H11" s="137" t="s">
        <v>692</v>
      </c>
      <c r="I11" s="64"/>
      <c r="J11" s="64"/>
      <c r="K11" s="33" t="str">
        <f t="shared" ref="K11:K17" si="5">IF(ISERROR(E11/D11),"",E11/D11-1)</f>
        <v/>
      </c>
      <c r="L11" s="33" t="str">
        <f t="shared" ref="L11:L17" si="6">IF(ISERROR(F11/E11),"",F11/E11-1)</f>
        <v/>
      </c>
      <c r="M11" s="33" t="str">
        <f t="shared" ref="M11:M17" si="7">IF(ISERROR(G11/F11),"",G11/F11-1)</f>
        <v/>
      </c>
      <c r="N11" s="33" t="str">
        <f t="shared" ref="N11:N17" si="8">IF(ISERROR(H11/G11),"",H11/G11-1)</f>
        <v/>
      </c>
    </row>
    <row r="12" spans="1:15" ht="14.25" hidden="1" customHeight="1" outlineLevel="1">
      <c r="A12" s="64"/>
      <c r="B12" s="147">
        <v>2.1</v>
      </c>
      <c r="C12" s="63" t="s">
        <v>576</v>
      </c>
      <c r="D12" s="138" t="s">
        <v>693</v>
      </c>
      <c r="E12" s="138" t="s">
        <v>693</v>
      </c>
      <c r="F12" s="138" t="s">
        <v>693</v>
      </c>
      <c r="G12" s="138" t="s">
        <v>693</v>
      </c>
      <c r="H12" s="138" t="s">
        <v>693</v>
      </c>
      <c r="I12" s="64"/>
      <c r="J12" s="64"/>
      <c r="K12" s="33" t="str">
        <f t="shared" si="5"/>
        <v/>
      </c>
      <c r="L12" s="33" t="str">
        <f t="shared" si="6"/>
        <v/>
      </c>
      <c r="M12" s="33" t="str">
        <f t="shared" si="7"/>
        <v/>
      </c>
      <c r="N12" s="33" t="str">
        <f t="shared" si="8"/>
        <v/>
      </c>
    </row>
    <row r="13" spans="1:15" ht="14.25" hidden="1" customHeight="1" outlineLevel="1">
      <c r="A13" s="64"/>
      <c r="B13" s="147">
        <v>2.2000000000000002</v>
      </c>
      <c r="C13" s="31" t="s">
        <v>577</v>
      </c>
      <c r="D13" s="139" t="s">
        <v>693</v>
      </c>
      <c r="E13" s="139" t="s">
        <v>693</v>
      </c>
      <c r="F13" s="139" t="s">
        <v>693</v>
      </c>
      <c r="G13" s="139" t="s">
        <v>693</v>
      </c>
      <c r="H13" s="139" t="s">
        <v>693</v>
      </c>
      <c r="I13" s="64"/>
      <c r="J13" s="64"/>
      <c r="K13" s="33" t="str">
        <f t="shared" si="5"/>
        <v/>
      </c>
      <c r="L13" s="33" t="str">
        <f t="shared" si="6"/>
        <v/>
      </c>
      <c r="M13" s="33" t="str">
        <f t="shared" si="7"/>
        <v/>
      </c>
      <c r="N13" s="33" t="str">
        <f t="shared" si="8"/>
        <v/>
      </c>
    </row>
    <row r="14" spans="1:15" ht="14.25" hidden="1" customHeight="1" outlineLevel="1">
      <c r="A14" s="64"/>
      <c r="B14" s="147">
        <v>2.2999999999999998</v>
      </c>
      <c r="C14" s="31" t="s">
        <v>578</v>
      </c>
      <c r="D14" s="139" t="s">
        <v>693</v>
      </c>
      <c r="E14" s="139" t="s">
        <v>693</v>
      </c>
      <c r="F14" s="139" t="s">
        <v>693</v>
      </c>
      <c r="G14" s="139" t="s">
        <v>693</v>
      </c>
      <c r="H14" s="139" t="s">
        <v>693</v>
      </c>
      <c r="I14" s="64"/>
      <c r="J14" s="64"/>
      <c r="K14" s="33" t="str">
        <f t="shared" si="5"/>
        <v/>
      </c>
      <c r="L14" s="33" t="str">
        <f t="shared" si="6"/>
        <v/>
      </c>
      <c r="M14" s="33" t="str">
        <f t="shared" si="7"/>
        <v/>
      </c>
      <c r="N14" s="33" t="str">
        <f t="shared" si="8"/>
        <v/>
      </c>
    </row>
    <row r="15" spans="1:15" ht="14.25" hidden="1" customHeight="1" outlineLevel="1">
      <c r="A15" s="64"/>
      <c r="B15" s="147">
        <v>2.4</v>
      </c>
      <c r="C15" s="31" t="s">
        <v>579</v>
      </c>
      <c r="D15" s="139" t="s">
        <v>693</v>
      </c>
      <c r="E15" s="139" t="s">
        <v>693</v>
      </c>
      <c r="F15" s="139" t="s">
        <v>693</v>
      </c>
      <c r="G15" s="139" t="s">
        <v>693</v>
      </c>
      <c r="H15" s="139" t="s">
        <v>693</v>
      </c>
      <c r="I15" s="64"/>
      <c r="J15" s="64"/>
      <c r="K15" s="33" t="str">
        <f t="shared" si="5"/>
        <v/>
      </c>
      <c r="L15" s="33" t="str">
        <f t="shared" si="6"/>
        <v/>
      </c>
      <c r="M15" s="33" t="str">
        <f t="shared" si="7"/>
        <v/>
      </c>
      <c r="N15" s="33" t="str">
        <f t="shared" si="8"/>
        <v/>
      </c>
    </row>
    <row r="16" spans="1:15" ht="14.25" customHeight="1" collapsed="1">
      <c r="A16" s="64"/>
      <c r="B16" s="147">
        <v>3</v>
      </c>
      <c r="C16" s="31" t="s">
        <v>580</v>
      </c>
      <c r="D16" s="139" t="s">
        <v>693</v>
      </c>
      <c r="E16" s="139" t="s">
        <v>693</v>
      </c>
      <c r="F16" s="139" t="s">
        <v>693</v>
      </c>
      <c r="G16" s="139" t="s">
        <v>693</v>
      </c>
      <c r="H16" s="139" t="s">
        <v>693</v>
      </c>
      <c r="I16" s="64"/>
      <c r="J16" s="64"/>
      <c r="K16" s="33" t="str">
        <f t="shared" si="5"/>
        <v/>
      </c>
      <c r="L16" s="33" t="str">
        <f t="shared" si="6"/>
        <v/>
      </c>
      <c r="M16" s="33" t="str">
        <f t="shared" si="7"/>
        <v/>
      </c>
      <c r="N16" s="33" t="str">
        <f t="shared" si="8"/>
        <v/>
      </c>
    </row>
    <row r="17" spans="1:15" ht="14.25" customHeight="1">
      <c r="A17" s="64"/>
      <c r="B17" s="147">
        <v>4</v>
      </c>
      <c r="C17" s="31" t="s">
        <v>581</v>
      </c>
      <c r="D17" s="139" t="s">
        <v>693</v>
      </c>
      <c r="E17" s="139" t="s">
        <v>693</v>
      </c>
      <c r="F17" s="139" t="s">
        <v>693</v>
      </c>
      <c r="G17" s="139" t="s">
        <v>693</v>
      </c>
      <c r="H17" s="139" t="s">
        <v>693</v>
      </c>
      <c r="I17" s="64"/>
      <c r="J17" s="64"/>
      <c r="K17" s="33" t="str">
        <f t="shared" si="5"/>
        <v/>
      </c>
      <c r="L17" s="33" t="str">
        <f t="shared" si="6"/>
        <v/>
      </c>
      <c r="M17" s="33" t="str">
        <f t="shared" si="7"/>
        <v/>
      </c>
      <c r="N17" s="33" t="str">
        <f t="shared" si="8"/>
        <v/>
      </c>
    </row>
    <row r="18" spans="1:15" ht="14.25" customHeight="1">
      <c r="A18" s="64"/>
      <c r="B18" s="147">
        <v>5</v>
      </c>
      <c r="C18" s="105" t="s">
        <v>582</v>
      </c>
      <c r="D18" s="140" t="s">
        <v>693</v>
      </c>
      <c r="E18" s="140" t="s">
        <v>693</v>
      </c>
      <c r="F18" s="140" t="s">
        <v>693</v>
      </c>
      <c r="G18" s="140" t="s">
        <v>693</v>
      </c>
      <c r="H18" s="140" t="s">
        <v>693</v>
      </c>
      <c r="I18" s="64"/>
      <c r="J18" s="64"/>
      <c r="K18" s="33" t="str">
        <f t="shared" ref="K18:K22" si="9">IF(ISERROR(E18/D18),"",E18/D18-1)</f>
        <v/>
      </c>
      <c r="L18" s="33" t="str">
        <f t="shared" ref="L18:L22" si="10">IF(ISERROR(F18/E18),"",F18/E18-1)</f>
        <v/>
      </c>
      <c r="M18" s="33" t="str">
        <f t="shared" ref="M18:M22" si="11">IF(ISERROR(G18/F18),"",G18/F18-1)</f>
        <v/>
      </c>
      <c r="N18" s="33" t="str">
        <f t="shared" ref="N18:N22" si="12">IF(ISERROR(H18/G18),"",H18/G18-1)</f>
        <v/>
      </c>
    </row>
    <row r="19" spans="1:15" ht="14.25" customHeight="1">
      <c r="A19" s="64"/>
      <c r="B19" s="147">
        <v>6</v>
      </c>
      <c r="C19" s="31" t="s">
        <v>583</v>
      </c>
      <c r="D19" s="138" t="s">
        <v>693</v>
      </c>
      <c r="E19" s="138" t="s">
        <v>693</v>
      </c>
      <c r="F19" s="138" t="s">
        <v>693</v>
      </c>
      <c r="G19" s="138" t="s">
        <v>693</v>
      </c>
      <c r="H19" s="138" t="s">
        <v>693</v>
      </c>
      <c r="I19" s="64"/>
      <c r="J19" s="64"/>
      <c r="K19" s="33" t="str">
        <f t="shared" si="9"/>
        <v/>
      </c>
      <c r="L19" s="33" t="str">
        <f t="shared" si="10"/>
        <v/>
      </c>
      <c r="M19" s="33" t="str">
        <f t="shared" si="11"/>
        <v/>
      </c>
      <c r="N19" s="33" t="str">
        <f t="shared" si="12"/>
        <v/>
      </c>
    </row>
    <row r="20" spans="1:15" ht="14.25" customHeight="1">
      <c r="A20" s="64"/>
      <c r="B20" s="147">
        <v>7</v>
      </c>
      <c r="C20" s="31" t="s">
        <v>584</v>
      </c>
      <c r="D20" s="139" t="s">
        <v>693</v>
      </c>
      <c r="E20" s="139" t="s">
        <v>693</v>
      </c>
      <c r="F20" s="139" t="s">
        <v>693</v>
      </c>
      <c r="G20" s="139" t="s">
        <v>693</v>
      </c>
      <c r="H20" s="139" t="s">
        <v>693</v>
      </c>
      <c r="I20" s="64"/>
      <c r="J20" s="64"/>
      <c r="K20" s="33" t="str">
        <f t="shared" si="9"/>
        <v/>
      </c>
      <c r="L20" s="33" t="str">
        <f t="shared" si="10"/>
        <v/>
      </c>
      <c r="M20" s="33" t="str">
        <f t="shared" si="11"/>
        <v/>
      </c>
      <c r="N20" s="33" t="str">
        <f t="shared" si="12"/>
        <v/>
      </c>
    </row>
    <row r="21" spans="1:15" ht="14.25" customHeight="1">
      <c r="A21" s="64"/>
      <c r="B21" s="147">
        <v>8</v>
      </c>
      <c r="C21" s="31" t="s">
        <v>585</v>
      </c>
      <c r="D21" s="139" t="s">
        <v>693</v>
      </c>
      <c r="E21" s="139" t="s">
        <v>693</v>
      </c>
      <c r="F21" s="139" t="s">
        <v>693</v>
      </c>
      <c r="G21" s="139" t="s">
        <v>693</v>
      </c>
      <c r="H21" s="139" t="s">
        <v>693</v>
      </c>
      <c r="I21" s="64"/>
      <c r="J21" s="64"/>
      <c r="K21" s="33" t="str">
        <f t="shared" si="9"/>
        <v/>
      </c>
      <c r="L21" s="33" t="str">
        <f t="shared" si="10"/>
        <v/>
      </c>
      <c r="M21" s="33" t="str">
        <f t="shared" si="11"/>
        <v/>
      </c>
      <c r="N21" s="33" t="str">
        <f t="shared" si="12"/>
        <v/>
      </c>
    </row>
    <row r="22" spans="1:15" ht="14.25" customHeight="1">
      <c r="A22" s="64"/>
      <c r="B22" s="147">
        <v>9</v>
      </c>
      <c r="C22" s="31" t="s">
        <v>586</v>
      </c>
      <c r="D22" s="139" t="s">
        <v>693</v>
      </c>
      <c r="E22" s="139" t="s">
        <v>693</v>
      </c>
      <c r="F22" s="139" t="s">
        <v>693</v>
      </c>
      <c r="G22" s="139" t="s">
        <v>693</v>
      </c>
      <c r="H22" s="139" t="s">
        <v>693</v>
      </c>
      <c r="I22" s="64"/>
      <c r="J22" s="64"/>
      <c r="K22" s="33" t="str">
        <f t="shared" si="9"/>
        <v/>
      </c>
      <c r="L22" s="33" t="str">
        <f t="shared" si="10"/>
        <v/>
      </c>
      <c r="M22" s="33" t="str">
        <f t="shared" si="11"/>
        <v/>
      </c>
      <c r="N22" s="33" t="str">
        <f t="shared" si="12"/>
        <v/>
      </c>
    </row>
    <row r="23" spans="1:15" s="80" customFormat="1">
      <c r="A23" s="65"/>
      <c r="B23" s="147"/>
      <c r="C23" s="65"/>
      <c r="D23" s="79"/>
      <c r="E23" s="79"/>
      <c r="F23" s="79"/>
      <c r="G23" s="79"/>
      <c r="H23" s="79"/>
      <c r="I23" s="65"/>
      <c r="J23" s="65"/>
      <c r="K23" s="71"/>
      <c r="L23" s="71"/>
      <c r="M23" s="71"/>
      <c r="N23" s="71"/>
      <c r="O23" s="92"/>
    </row>
    <row r="24" spans="1:15" s="80" customFormat="1">
      <c r="A24" s="65"/>
      <c r="B24" s="147"/>
      <c r="C24" s="112" t="s">
        <v>568</v>
      </c>
      <c r="D24" s="112"/>
      <c r="E24" s="112"/>
      <c r="F24" s="112"/>
      <c r="G24" s="112"/>
      <c r="H24" s="112"/>
      <c r="I24" s="72"/>
      <c r="J24" s="64"/>
      <c r="K24" s="78"/>
      <c r="L24" s="78"/>
      <c r="M24" s="78"/>
      <c r="N24" s="78"/>
      <c r="O24" s="76"/>
    </row>
    <row r="25" spans="1:15" ht="14.25" customHeight="1">
      <c r="A25" s="65"/>
      <c r="B25" s="147">
        <v>10</v>
      </c>
      <c r="C25" s="31" t="s">
        <v>619</v>
      </c>
      <c r="D25" s="34" t="s">
        <v>692</v>
      </c>
      <c r="E25" s="34" t="s">
        <v>692</v>
      </c>
      <c r="F25" s="34" t="s">
        <v>692</v>
      </c>
      <c r="G25" s="34" t="s">
        <v>692</v>
      </c>
      <c r="H25" s="34" t="s">
        <v>692</v>
      </c>
      <c r="J25" s="64"/>
      <c r="K25" s="33" t="str">
        <f t="shared" ref="K25:N26" si="13">IF(ISERROR(E25/D25),"",E25/D25-1)</f>
        <v/>
      </c>
      <c r="L25" s="33" t="str">
        <f t="shared" si="13"/>
        <v/>
      </c>
      <c r="M25" s="33" t="str">
        <f t="shared" si="13"/>
        <v/>
      </c>
      <c r="N25" s="33" t="str">
        <f t="shared" si="13"/>
        <v/>
      </c>
    </row>
    <row r="26" spans="1:15" ht="14.25" customHeight="1">
      <c r="A26" s="65"/>
      <c r="B26" s="147">
        <v>11</v>
      </c>
      <c r="C26" s="31" t="s">
        <v>618</v>
      </c>
      <c r="D26" s="34" t="s">
        <v>692</v>
      </c>
      <c r="E26" s="34" t="s">
        <v>692</v>
      </c>
      <c r="F26" s="34" t="s">
        <v>692</v>
      </c>
      <c r="G26" s="34" t="s">
        <v>692</v>
      </c>
      <c r="H26" s="34" t="s">
        <v>692</v>
      </c>
      <c r="J26" s="64"/>
      <c r="K26" s="33" t="str">
        <f t="shared" si="13"/>
        <v/>
      </c>
      <c r="L26" s="33" t="str">
        <f t="shared" si="13"/>
        <v/>
      </c>
      <c r="M26" s="33" t="str">
        <f t="shared" si="13"/>
        <v/>
      </c>
      <c r="N26" s="33" t="str">
        <f t="shared" si="13"/>
        <v/>
      </c>
    </row>
    <row r="27" spans="1:15">
      <c r="A27" s="64"/>
      <c r="B27" s="147"/>
      <c r="C27" s="64"/>
      <c r="D27" s="81"/>
      <c r="E27" s="81"/>
      <c r="F27" s="81"/>
      <c r="G27" s="81"/>
      <c r="H27" s="81"/>
      <c r="J27" s="64"/>
      <c r="K27" s="64"/>
      <c r="L27" s="64"/>
      <c r="M27" s="64"/>
      <c r="N27" s="64"/>
    </row>
    <row r="28" spans="1:15">
      <c r="A28" s="64"/>
      <c r="B28" s="147"/>
      <c r="C28" s="112" t="s">
        <v>591</v>
      </c>
      <c r="D28" s="112"/>
      <c r="E28" s="112"/>
      <c r="F28" s="112"/>
      <c r="G28" s="112"/>
      <c r="H28" s="112"/>
      <c r="J28" s="64"/>
      <c r="K28" s="78"/>
      <c r="L28" s="78"/>
      <c r="M28" s="78"/>
      <c r="N28" s="78"/>
    </row>
    <row r="29" spans="1:15" ht="14.25" customHeight="1">
      <c r="A29" s="64"/>
      <c r="B29" s="147">
        <v>12</v>
      </c>
      <c r="C29" s="31" t="s">
        <v>590</v>
      </c>
      <c r="D29" s="34" t="s">
        <v>692</v>
      </c>
      <c r="E29" s="34" t="s">
        <v>692</v>
      </c>
      <c r="F29" s="34" t="s">
        <v>692</v>
      </c>
      <c r="G29" s="34" t="s">
        <v>692</v>
      </c>
      <c r="H29" s="34" t="s">
        <v>692</v>
      </c>
      <c r="J29" s="64"/>
      <c r="K29" s="33" t="str">
        <f>IF(ISERROR(E29/D29),"",E29/D29-1)</f>
        <v/>
      </c>
      <c r="L29" s="33" t="str">
        <f>IF(ISERROR(F29/E29),"",F29/E29-1)</f>
        <v/>
      </c>
      <c r="M29" s="33" t="str">
        <f>IF(ISERROR(G29/F29),"",G29/F29-1)</f>
        <v/>
      </c>
      <c r="N29" s="33" t="str">
        <f>IF(ISERROR(H29/G29),"",H29/G29-1)</f>
        <v/>
      </c>
    </row>
    <row r="30" spans="1:15" ht="14.25" customHeight="1">
      <c r="A30" s="64"/>
      <c r="B30" s="147">
        <v>13</v>
      </c>
      <c r="C30" s="105" t="s">
        <v>623</v>
      </c>
      <c r="D30" s="137" t="s">
        <v>692</v>
      </c>
      <c r="E30" s="137" t="s">
        <v>692</v>
      </c>
      <c r="F30" s="137" t="s">
        <v>692</v>
      </c>
      <c r="G30" s="137" t="s">
        <v>692</v>
      </c>
      <c r="H30" s="137" t="s">
        <v>692</v>
      </c>
      <c r="I30" s="64"/>
      <c r="J30" s="64"/>
      <c r="K30" s="33" t="str">
        <f t="shared" ref="K30" si="14">IF(ISERROR(E30/D30),"",E30/D30-1)</f>
        <v/>
      </c>
      <c r="L30" s="33" t="str">
        <f t="shared" ref="L30" si="15">IF(ISERROR(F30/E30),"",F30/E30-1)</f>
        <v/>
      </c>
      <c r="M30" s="33" t="str">
        <f t="shared" ref="M30" si="16">IF(ISERROR(G30/F30),"",G30/F30-1)</f>
        <v/>
      </c>
      <c r="N30" s="33" t="str">
        <f t="shared" ref="N30" si="17">IF(ISERROR(H30/G30),"",H30/G30-1)</f>
        <v/>
      </c>
    </row>
    <row r="31" spans="1:15">
      <c r="A31" s="64"/>
      <c r="B31" s="147"/>
      <c r="C31" s="64"/>
      <c r="D31" s="81"/>
      <c r="E31" s="81"/>
      <c r="F31" s="81"/>
      <c r="G31" s="81"/>
      <c r="H31" s="81"/>
      <c r="J31" s="64"/>
      <c r="K31" s="64"/>
      <c r="L31" s="64"/>
      <c r="M31" s="64"/>
      <c r="N31" s="64"/>
    </row>
    <row r="32" spans="1:15" s="37" customFormat="1">
      <c r="B32" s="147"/>
      <c r="C32" s="114" t="s">
        <v>588</v>
      </c>
      <c r="D32" s="116"/>
      <c r="E32" s="116"/>
      <c r="F32" s="116"/>
      <c r="G32" s="116"/>
      <c r="H32" s="116"/>
      <c r="I32" s="108"/>
      <c r="J32" s="112"/>
      <c r="K32" s="94"/>
      <c r="L32" s="94"/>
      <c r="M32" s="94"/>
      <c r="N32" s="94"/>
      <c r="O32" s="101"/>
    </row>
    <row r="33" spans="1:14" s="37" customFormat="1" ht="14.25" customHeight="1" thickBot="1">
      <c r="A33" s="42"/>
      <c r="B33" s="147">
        <v>14</v>
      </c>
      <c r="C33" s="118" t="s">
        <v>473</v>
      </c>
      <c r="D33" s="86" t="s">
        <v>692</v>
      </c>
      <c r="E33" s="86" t="s">
        <v>692</v>
      </c>
      <c r="F33" s="86" t="s">
        <v>692</v>
      </c>
      <c r="G33" s="86" t="s">
        <v>692</v>
      </c>
      <c r="H33" s="86" t="s">
        <v>692</v>
      </c>
      <c r="I33" s="117"/>
      <c r="J33" s="36"/>
      <c r="K33" s="60" t="str">
        <f t="shared" ref="K33:N36" si="18">IF(ISERROR(E33/D33),"",E33/D33-1)</f>
        <v/>
      </c>
      <c r="L33" s="60" t="str">
        <f t="shared" si="18"/>
        <v/>
      </c>
      <c r="M33" s="60" t="str">
        <f t="shared" si="18"/>
        <v/>
      </c>
      <c r="N33" s="60" t="str">
        <f t="shared" si="18"/>
        <v/>
      </c>
    </row>
    <row r="34" spans="1:14" s="37" customFormat="1" ht="14.25" customHeight="1" thickTop="1">
      <c r="A34" s="103"/>
      <c r="B34" s="147">
        <v>15</v>
      </c>
      <c r="C34" s="84" t="s">
        <v>508</v>
      </c>
      <c r="D34" s="85" t="s">
        <v>692</v>
      </c>
      <c r="E34" s="85" t="s">
        <v>692</v>
      </c>
      <c r="F34" s="85" t="s">
        <v>692</v>
      </c>
      <c r="G34" s="85" t="s">
        <v>692</v>
      </c>
      <c r="H34" s="85" t="s">
        <v>692</v>
      </c>
      <c r="I34" s="136"/>
      <c r="J34" s="36"/>
      <c r="K34" s="33" t="str">
        <f t="shared" si="18"/>
        <v/>
      </c>
      <c r="L34" s="33" t="str">
        <f t="shared" si="18"/>
        <v/>
      </c>
      <c r="M34" s="33" t="str">
        <f t="shared" si="18"/>
        <v/>
      </c>
      <c r="N34" s="33" t="str">
        <f t="shared" si="18"/>
        <v/>
      </c>
    </row>
    <row r="35" spans="1:14" s="37" customFormat="1" ht="14.25" customHeight="1">
      <c r="A35" s="103"/>
      <c r="B35" s="147">
        <v>16</v>
      </c>
      <c r="C35" s="32" t="s">
        <v>509</v>
      </c>
      <c r="D35" s="35" t="s">
        <v>692</v>
      </c>
      <c r="E35" s="35" t="s">
        <v>692</v>
      </c>
      <c r="F35" s="35" t="s">
        <v>692</v>
      </c>
      <c r="G35" s="35" t="s">
        <v>692</v>
      </c>
      <c r="H35" s="35" t="s">
        <v>692</v>
      </c>
      <c r="I35" s="136"/>
      <c r="J35" s="36"/>
      <c r="K35" s="33" t="str">
        <f t="shared" si="18"/>
        <v/>
      </c>
      <c r="L35" s="33" t="str">
        <f t="shared" si="18"/>
        <v/>
      </c>
      <c r="M35" s="33" t="str">
        <f t="shared" si="18"/>
        <v/>
      </c>
      <c r="N35" s="33" t="str">
        <f t="shared" si="18"/>
        <v/>
      </c>
    </row>
    <row r="36" spans="1:14" s="37" customFormat="1" ht="14.25" customHeight="1" thickBot="1">
      <c r="A36" s="103"/>
      <c r="B36" s="147">
        <v>17</v>
      </c>
      <c r="C36" s="55" t="s">
        <v>510</v>
      </c>
      <c r="D36" s="56" t="s">
        <v>692</v>
      </c>
      <c r="E36" s="56" t="s">
        <v>692</v>
      </c>
      <c r="F36" s="56" t="s">
        <v>692</v>
      </c>
      <c r="G36" s="56" t="s">
        <v>692</v>
      </c>
      <c r="H36" s="56" t="s">
        <v>692</v>
      </c>
      <c r="I36" s="103"/>
      <c r="J36" s="36"/>
      <c r="K36" s="61" t="str">
        <f t="shared" si="18"/>
        <v/>
      </c>
      <c r="L36" s="61" t="str">
        <f t="shared" si="18"/>
        <v/>
      </c>
      <c r="M36" s="61" t="str">
        <f t="shared" si="18"/>
        <v/>
      </c>
      <c r="N36" s="61" t="str">
        <f t="shared" si="18"/>
        <v/>
      </c>
    </row>
    <row r="37" spans="1:14" s="37" customFormat="1" ht="14.25" thickTop="1" thickBot="1">
      <c r="A37" s="42"/>
      <c r="B37" s="147">
        <v>18</v>
      </c>
      <c r="C37" s="126" t="s">
        <v>554</v>
      </c>
      <c r="D37" s="127" t="s">
        <v>692</v>
      </c>
      <c r="E37" s="127" t="s">
        <v>692</v>
      </c>
      <c r="F37" s="127" t="s">
        <v>692</v>
      </c>
      <c r="G37" s="127" t="s">
        <v>692</v>
      </c>
      <c r="H37" s="127" t="s">
        <v>692</v>
      </c>
      <c r="I37" s="117"/>
      <c r="K37" s="61" t="str">
        <f t="shared" ref="K37" si="19">IF(ISERROR(E37/D37),"",E37/D37-1)</f>
        <v/>
      </c>
      <c r="L37" s="61" t="str">
        <f t="shared" ref="L37" si="20">IF(ISERROR(F37/E37),"",F37/E37-1)</f>
        <v/>
      </c>
      <c r="M37" s="61" t="str">
        <f t="shared" ref="M37" si="21">IF(ISERROR(G37/F37),"",G37/F37-1)</f>
        <v/>
      </c>
      <c r="N37" s="61" t="str">
        <f t="shared" ref="N37" si="22">IF(ISERROR(H37/G37),"",H37/G37-1)</f>
        <v/>
      </c>
    </row>
    <row r="38" spans="1:14" ht="13.5" thickTop="1">
      <c r="B38" s="147"/>
    </row>
    <row r="39" spans="1:14">
      <c r="A39" s="64"/>
      <c r="B39" s="147"/>
      <c r="C39" s="64"/>
      <c r="D39" s="82"/>
      <c r="E39" s="82"/>
      <c r="F39" s="82"/>
      <c r="G39" s="82"/>
      <c r="H39" s="82"/>
    </row>
    <row r="40" spans="1:14" hidden="1" outlineLevel="1">
      <c r="B40" s="147"/>
      <c r="C40" s="98" t="s">
        <v>416</v>
      </c>
      <c r="D40" s="98"/>
      <c r="E40" s="98" t="s">
        <v>389</v>
      </c>
      <c r="F40" s="98"/>
      <c r="G40" s="98"/>
      <c r="H40" s="98"/>
      <c r="I40" s="98"/>
    </row>
    <row r="41" spans="1:14" hidden="1" outlineLevel="1">
      <c r="C41" s="98" t="s">
        <v>455</v>
      </c>
      <c r="D41" s="94"/>
      <c r="E41" s="98" t="s">
        <v>392</v>
      </c>
      <c r="F41" s="98"/>
      <c r="G41" s="98"/>
      <c r="H41" s="98"/>
      <c r="I41" s="98"/>
    </row>
    <row r="42" spans="1:14" hidden="1" outlineLevel="1">
      <c r="B42" s="134"/>
      <c r="C42" s="98" t="s">
        <v>388</v>
      </c>
      <c r="D42" s="94"/>
      <c r="E42" s="98" t="s">
        <v>412</v>
      </c>
      <c r="F42" s="98"/>
      <c r="G42" s="98"/>
      <c r="H42" s="98"/>
      <c r="I42" s="98"/>
    </row>
    <row r="43" spans="1:14" hidden="1" outlineLevel="1">
      <c r="B43" s="134"/>
      <c r="C43" s="94" t="s">
        <v>444</v>
      </c>
      <c r="D43" s="94"/>
      <c r="E43" s="98"/>
      <c r="F43" s="98"/>
      <c r="G43" s="98"/>
      <c r="H43" s="98"/>
      <c r="I43" s="98"/>
    </row>
    <row r="44" spans="1:14" hidden="1" outlineLevel="1">
      <c r="B44" s="134"/>
      <c r="C44" s="94" t="s">
        <v>453</v>
      </c>
      <c r="D44" s="98"/>
      <c r="E44" s="98"/>
      <c r="F44" s="98"/>
      <c r="G44" s="98"/>
      <c r="H44" s="98"/>
      <c r="I44" s="98"/>
    </row>
    <row r="45" spans="1:14" hidden="1" outlineLevel="1">
      <c r="C45" s="94" t="s">
        <v>451</v>
      </c>
      <c r="D45" s="98"/>
      <c r="E45" s="98"/>
      <c r="F45" s="98"/>
      <c r="G45" s="98"/>
      <c r="H45" s="98"/>
      <c r="I45" s="98"/>
    </row>
    <row r="46" spans="1:14" collapsed="1"/>
  </sheetData>
  <mergeCells count="1">
    <mergeCell ref="K1:N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8">
    <tabColor rgb="FFFFFF00"/>
  </sheetPr>
  <dimension ref="A1:O44"/>
  <sheetViews>
    <sheetView showGridLines="0" zoomScale="110" zoomScaleNormal="110" workbookViewId="0">
      <pane xSplit="3" ySplit="1" topLeftCell="D2" activePane="bottomRight" state="frozen"/>
      <selection pane="topRight" activeCell="D1" sqref="D1"/>
      <selection pane="bottomLeft" activeCell="A2" sqref="A2"/>
      <selection pane="bottomRight" activeCell="D17" sqref="D17:H17"/>
    </sheetView>
  </sheetViews>
  <sheetFormatPr defaultRowHeight="12.75" outlineLevelRow="1" outlineLevelCol="1"/>
  <cols>
    <col min="1" max="1" width="20.7109375" style="37" hidden="1" customWidth="1" outlineLevel="1"/>
    <col min="2" max="2" width="6.42578125" style="65" customWidth="1" collapsed="1"/>
    <col min="3" max="3" width="39" style="37" customWidth="1"/>
    <col min="4" max="8" width="11.28515625" style="37" customWidth="1"/>
    <col min="9" max="9" width="26.28515625" style="37" hidden="1" customWidth="1" outlineLevel="1"/>
    <col min="10" max="10" width="4.85546875" style="37" customWidth="1" collapsed="1"/>
    <col min="11" max="14" width="10" style="37" hidden="1" customWidth="1" outlineLevel="1"/>
    <col min="15" max="15" width="4.85546875" style="37" customWidth="1" collapsed="1"/>
    <col min="16" max="16384" width="9.140625" style="37"/>
  </cols>
  <sheetData>
    <row r="1" spans="1:15" s="93" customFormat="1">
      <c r="A1" s="37"/>
      <c r="B1" s="42"/>
      <c r="C1" s="94"/>
      <c r="D1" s="95">
        <v>2006</v>
      </c>
      <c r="E1" s="95">
        <v>2007</v>
      </c>
      <c r="F1" s="95">
        <v>2008</v>
      </c>
      <c r="G1" s="95">
        <v>2009</v>
      </c>
      <c r="H1" s="95">
        <v>2010</v>
      </c>
      <c r="I1" s="39"/>
      <c r="J1" s="37"/>
      <c r="K1" s="255" t="s">
        <v>493</v>
      </c>
      <c r="L1" s="255"/>
      <c r="M1" s="255"/>
      <c r="N1" s="255"/>
      <c r="O1" s="37"/>
    </row>
    <row r="2" spans="1:15">
      <c r="A2" s="247" t="s">
        <v>690</v>
      </c>
      <c r="B2" s="148"/>
      <c r="I2" s="247" t="s">
        <v>691</v>
      </c>
    </row>
    <row r="3" spans="1:15" s="136" customFormat="1" ht="14.25" customHeight="1" outlineLevel="1">
      <c r="B3" s="147" t="s">
        <v>627</v>
      </c>
      <c r="C3" s="31" t="s">
        <v>607</v>
      </c>
      <c r="D3" s="35">
        <v>0</v>
      </c>
      <c r="E3" s="35">
        <v>0</v>
      </c>
      <c r="F3" s="35">
        <v>0</v>
      </c>
      <c r="G3" s="35">
        <v>0</v>
      </c>
      <c r="H3" s="35">
        <v>0</v>
      </c>
      <c r="K3" s="33" t="str">
        <f t="shared" ref="K3:N5" si="0">IF(ISERROR(E3/D3),"",E3/D3-1)</f>
        <v/>
      </c>
      <c r="L3" s="33" t="str">
        <f t="shared" si="0"/>
        <v/>
      </c>
      <c r="M3" s="33" t="str">
        <f t="shared" si="0"/>
        <v/>
      </c>
      <c r="N3" s="33" t="str">
        <f t="shared" si="0"/>
        <v/>
      </c>
    </row>
    <row r="4" spans="1:15" s="36" customFormat="1" ht="14.25" customHeight="1" outlineLevel="1">
      <c r="B4" s="147" t="s">
        <v>628</v>
      </c>
      <c r="C4" s="31" t="s">
        <v>602</v>
      </c>
      <c r="D4" s="35">
        <v>0</v>
      </c>
      <c r="E4" s="35">
        <v>0</v>
      </c>
      <c r="F4" s="35">
        <v>0</v>
      </c>
      <c r="G4" s="35">
        <v>0</v>
      </c>
      <c r="H4" s="35">
        <v>0</v>
      </c>
      <c r="I4" s="136"/>
      <c r="K4" s="33" t="str">
        <f t="shared" si="0"/>
        <v/>
      </c>
      <c r="L4" s="33" t="str">
        <f t="shared" si="0"/>
        <v/>
      </c>
      <c r="M4" s="33" t="str">
        <f t="shared" si="0"/>
        <v/>
      </c>
      <c r="N4" s="33" t="str">
        <f t="shared" si="0"/>
        <v/>
      </c>
      <c r="O4" s="93"/>
    </row>
    <row r="5" spans="1:15" s="93" customFormat="1" ht="14.25" customHeight="1" outlineLevel="1">
      <c r="A5" s="136"/>
      <c r="B5" s="147" t="s">
        <v>629</v>
      </c>
      <c r="C5" s="31" t="s">
        <v>603</v>
      </c>
      <c r="D5" s="35">
        <v>0</v>
      </c>
      <c r="E5" s="35">
        <v>0</v>
      </c>
      <c r="F5" s="35">
        <v>0</v>
      </c>
      <c r="G5" s="35">
        <v>0</v>
      </c>
      <c r="H5" s="35">
        <v>0</v>
      </c>
      <c r="I5" s="136"/>
      <c r="K5" s="33" t="str">
        <f t="shared" si="0"/>
        <v/>
      </c>
      <c r="L5" s="33" t="str">
        <f t="shared" si="0"/>
        <v/>
      </c>
      <c r="M5" s="33" t="str">
        <f t="shared" si="0"/>
        <v/>
      </c>
      <c r="N5" s="33" t="str">
        <f t="shared" si="0"/>
        <v/>
      </c>
    </row>
    <row r="6" spans="1:15" s="129" customFormat="1" ht="14.25" customHeight="1" outlineLevel="1">
      <c r="B6" s="147" t="s">
        <v>630</v>
      </c>
      <c r="C6" s="31" t="s">
        <v>593</v>
      </c>
      <c r="D6" s="35">
        <v>0</v>
      </c>
      <c r="E6" s="35">
        <v>0</v>
      </c>
      <c r="F6" s="35">
        <v>0</v>
      </c>
      <c r="G6" s="35">
        <v>0</v>
      </c>
      <c r="H6" s="35">
        <v>0</v>
      </c>
      <c r="I6" s="136"/>
      <c r="J6" s="57"/>
      <c r="K6" s="33" t="str">
        <f t="shared" ref="K6:N6" si="1">IF(ISERROR(E6/D6),"",E6/D6-1)</f>
        <v/>
      </c>
      <c r="L6" s="33" t="str">
        <f t="shared" si="1"/>
        <v/>
      </c>
      <c r="M6" s="33" t="str">
        <f t="shared" si="1"/>
        <v/>
      </c>
      <c r="N6" s="33" t="str">
        <f t="shared" si="1"/>
        <v/>
      </c>
    </row>
    <row r="7" spans="1:15" s="129" customFormat="1" ht="14.25" customHeight="1" outlineLevel="1">
      <c r="B7" s="147" t="s">
        <v>631</v>
      </c>
      <c r="C7" s="31" t="s">
        <v>592</v>
      </c>
      <c r="D7" s="35">
        <v>0</v>
      </c>
      <c r="E7" s="35">
        <v>0</v>
      </c>
      <c r="F7" s="35">
        <v>0</v>
      </c>
      <c r="G7" s="35">
        <v>0</v>
      </c>
      <c r="H7" s="35">
        <v>0</v>
      </c>
      <c r="J7" s="57"/>
      <c r="K7" s="33" t="str">
        <f t="shared" ref="K7" si="2">IF(ISERROR(E7/D7),"",E7/D7-1)</f>
        <v/>
      </c>
      <c r="L7" s="33" t="str">
        <f t="shared" ref="L7" si="3">IF(ISERROR(F7/E7),"",F7/E7-1)</f>
        <v/>
      </c>
      <c r="M7" s="33" t="str">
        <f t="shared" ref="M7" si="4">IF(ISERROR(G7/F7),"",G7/F7-1)</f>
        <v/>
      </c>
      <c r="N7" s="33" t="str">
        <f t="shared" ref="N7" si="5">IF(ISERROR(H7/G7),"",H7/G7-1)</f>
        <v/>
      </c>
    </row>
    <row r="8" spans="1:15">
      <c r="B8" s="147"/>
      <c r="D8" s="145"/>
      <c r="E8" s="145"/>
      <c r="F8" s="145"/>
      <c r="G8" s="145"/>
      <c r="H8" s="145"/>
    </row>
    <row r="9" spans="1:15">
      <c r="A9" s="39"/>
      <c r="B9" s="147"/>
      <c r="C9" s="112" t="s">
        <v>600</v>
      </c>
      <c r="D9" s="113"/>
      <c r="E9" s="113"/>
      <c r="F9" s="113"/>
      <c r="G9" s="113"/>
      <c r="H9" s="113"/>
    </row>
    <row r="10" spans="1:15">
      <c r="B10" s="147"/>
    </row>
    <row r="11" spans="1:15">
      <c r="B11" s="147"/>
      <c r="C11" s="112" t="s">
        <v>601</v>
      </c>
      <c r="D11" s="113"/>
      <c r="E11" s="113"/>
      <c r="F11" s="113"/>
      <c r="G11" s="113"/>
      <c r="H11" s="113"/>
    </row>
    <row r="12" spans="1:15" ht="14.25" customHeight="1">
      <c r="B12" s="147">
        <v>1</v>
      </c>
      <c r="C12" s="32" t="s">
        <v>424</v>
      </c>
      <c r="D12" s="34" t="s">
        <v>692</v>
      </c>
      <c r="E12" s="34" t="s">
        <v>692</v>
      </c>
      <c r="F12" s="34" t="s">
        <v>692</v>
      </c>
      <c r="G12" s="34" t="s">
        <v>692</v>
      </c>
      <c r="H12" s="34" t="s">
        <v>692</v>
      </c>
      <c r="I12" s="136"/>
      <c r="K12" s="33" t="str">
        <f t="shared" ref="K12:K14" si="6">IF(ISERROR(E12/D12),"",E12/D12-1)</f>
        <v/>
      </c>
      <c r="L12" s="33" t="str">
        <f t="shared" ref="L12:L14" si="7">IF(ISERROR(F12/E12),"",F12/E12-1)</f>
        <v/>
      </c>
      <c r="M12" s="33" t="str">
        <f t="shared" ref="M12:M14" si="8">IF(ISERROR(G12/F12),"",G12/F12-1)</f>
        <v/>
      </c>
      <c r="N12" s="33" t="str">
        <f t="shared" ref="N12:N14" si="9">IF(ISERROR(H12/G12),"",H12/G12-1)</f>
        <v/>
      </c>
    </row>
    <row r="13" spans="1:15" ht="14.25" customHeight="1">
      <c r="B13" s="147">
        <v>2</v>
      </c>
      <c r="C13" s="32" t="s">
        <v>425</v>
      </c>
      <c r="D13" s="34" t="s">
        <v>692</v>
      </c>
      <c r="E13" s="34" t="s">
        <v>692</v>
      </c>
      <c r="F13" s="34" t="s">
        <v>692</v>
      </c>
      <c r="G13" s="34" t="s">
        <v>692</v>
      </c>
      <c r="H13" s="34" t="s">
        <v>692</v>
      </c>
      <c r="I13" s="136"/>
      <c r="K13" s="33" t="str">
        <f t="shared" si="6"/>
        <v/>
      </c>
      <c r="L13" s="33" t="str">
        <f t="shared" si="7"/>
        <v/>
      </c>
      <c r="M13" s="33" t="str">
        <f t="shared" si="8"/>
        <v/>
      </c>
      <c r="N13" s="33" t="str">
        <f t="shared" si="9"/>
        <v/>
      </c>
    </row>
    <row r="14" spans="1:15" ht="14.25" customHeight="1">
      <c r="A14" s="42"/>
      <c r="B14" s="147">
        <v>3</v>
      </c>
      <c r="C14" s="32" t="s">
        <v>426</v>
      </c>
      <c r="D14" s="34" t="s">
        <v>692</v>
      </c>
      <c r="E14" s="34" t="s">
        <v>692</v>
      </c>
      <c r="F14" s="34" t="s">
        <v>692</v>
      </c>
      <c r="G14" s="34" t="s">
        <v>692</v>
      </c>
      <c r="H14" s="34" t="s">
        <v>692</v>
      </c>
      <c r="I14" s="117"/>
      <c r="K14" s="33" t="str">
        <f t="shared" si="6"/>
        <v/>
      </c>
      <c r="L14" s="33" t="str">
        <f t="shared" si="7"/>
        <v/>
      </c>
      <c r="M14" s="33" t="str">
        <f t="shared" si="8"/>
        <v/>
      </c>
      <c r="N14" s="33" t="str">
        <f t="shared" si="9"/>
        <v/>
      </c>
    </row>
    <row r="15" spans="1:15">
      <c r="B15" s="147"/>
    </row>
    <row r="16" spans="1:15">
      <c r="B16" s="147"/>
      <c r="C16" s="112" t="s">
        <v>609</v>
      </c>
      <c r="D16" s="113"/>
      <c r="E16" s="113"/>
      <c r="F16" s="113"/>
      <c r="G16" s="113"/>
      <c r="H16" s="113"/>
    </row>
    <row r="17" spans="1:15" ht="14.25" customHeight="1">
      <c r="A17" s="42"/>
      <c r="B17" s="147">
        <v>4</v>
      </c>
      <c r="C17" s="32" t="s">
        <v>427</v>
      </c>
      <c r="D17" s="91" t="s">
        <v>692</v>
      </c>
      <c r="E17" s="91" t="s">
        <v>692</v>
      </c>
      <c r="F17" s="91" t="s">
        <v>692</v>
      </c>
      <c r="G17" s="91" t="s">
        <v>692</v>
      </c>
      <c r="H17" s="91" t="s">
        <v>692</v>
      </c>
      <c r="I17" s="136"/>
      <c r="K17" s="33" t="str">
        <f t="shared" ref="K17:K18" si="10">IF(ISERROR(E17/D17),"",E17/D17-1)</f>
        <v/>
      </c>
      <c r="L17" s="33" t="str">
        <f t="shared" ref="L17:L18" si="11">IF(ISERROR(F17/E17),"",F17/E17-1)</f>
        <v/>
      </c>
      <c r="M17" s="33" t="str">
        <f t="shared" ref="M17:M18" si="12">IF(ISERROR(G17/F17),"",G17/F17-1)</f>
        <v/>
      </c>
      <c r="N17" s="33" t="str">
        <f t="shared" ref="N17:N18" si="13">IF(ISERROR(H17/G17),"",H17/G17-1)</f>
        <v/>
      </c>
    </row>
    <row r="18" spans="1:15" s="36" customFormat="1" ht="14.25" customHeight="1">
      <c r="B18" s="147">
        <v>5</v>
      </c>
      <c r="C18" s="31" t="s">
        <v>294</v>
      </c>
      <c r="D18" s="91" t="s">
        <v>692</v>
      </c>
      <c r="E18" s="91" t="s">
        <v>692</v>
      </c>
      <c r="F18" s="91" t="s">
        <v>692</v>
      </c>
      <c r="G18" s="91" t="s">
        <v>692</v>
      </c>
      <c r="H18" s="91" t="s">
        <v>692</v>
      </c>
      <c r="I18" s="117"/>
      <c r="J18" s="37"/>
      <c r="K18" s="33" t="str">
        <f t="shared" si="10"/>
        <v/>
      </c>
      <c r="L18" s="33" t="str">
        <f t="shared" si="11"/>
        <v/>
      </c>
      <c r="M18" s="33" t="str">
        <f t="shared" si="12"/>
        <v/>
      </c>
      <c r="N18" s="33" t="str">
        <f t="shared" si="13"/>
        <v/>
      </c>
      <c r="O18" s="37"/>
    </row>
    <row r="19" spans="1:15">
      <c r="A19" s="42"/>
      <c r="B19" s="147"/>
      <c r="C19" s="42"/>
      <c r="D19" s="43"/>
      <c r="E19" s="43"/>
      <c r="F19" s="43"/>
      <c r="G19" s="43"/>
      <c r="H19" s="43"/>
      <c r="I19" s="103"/>
    </row>
    <row r="20" spans="1:15" s="36" customFormat="1">
      <c r="B20" s="147"/>
      <c r="C20" s="112" t="s">
        <v>482</v>
      </c>
      <c r="D20" s="102"/>
      <c r="E20" s="102"/>
      <c r="F20" s="102"/>
      <c r="G20" s="102"/>
      <c r="H20" s="102"/>
      <c r="I20" s="37"/>
      <c r="J20" s="37"/>
      <c r="K20" s="37"/>
      <c r="L20" s="37"/>
      <c r="M20" s="37"/>
      <c r="N20" s="37"/>
      <c r="O20" s="37"/>
    </row>
    <row r="21" spans="1:15" s="36" customFormat="1" ht="14.25" customHeight="1">
      <c r="A21" s="119"/>
      <c r="B21" s="147">
        <v>6</v>
      </c>
      <c r="C21" s="32" t="s">
        <v>521</v>
      </c>
      <c r="D21" s="142" t="s">
        <v>692</v>
      </c>
      <c r="E21" s="142" t="s">
        <v>692</v>
      </c>
      <c r="F21" s="142" t="s">
        <v>692</v>
      </c>
      <c r="G21" s="142" t="s">
        <v>692</v>
      </c>
      <c r="H21" s="142" t="s">
        <v>692</v>
      </c>
      <c r="I21" s="37"/>
      <c r="J21" s="37"/>
      <c r="K21" s="33" t="str">
        <f t="shared" ref="K21:K24" si="14">IF(ISERROR(E21/D21),"",E21/D21-1)</f>
        <v/>
      </c>
      <c r="L21" s="33" t="str">
        <f t="shared" ref="L21:L24" si="15">IF(ISERROR(F21/E21),"",F21/E21-1)</f>
        <v/>
      </c>
      <c r="M21" s="33" t="str">
        <f t="shared" ref="M21:M24" si="16">IF(ISERROR(G21/F21),"",G21/F21-1)</f>
        <v/>
      </c>
      <c r="N21" s="33" t="str">
        <f t="shared" ref="N21:N24" si="17">IF(ISERROR(H21/G21),"",H21/G21-1)</f>
        <v/>
      </c>
      <c r="O21" s="37"/>
    </row>
    <row r="22" spans="1:15" s="136" customFormat="1" ht="14.25" customHeight="1">
      <c r="A22" s="42"/>
      <c r="B22" s="147">
        <v>7</v>
      </c>
      <c r="C22" s="32" t="s">
        <v>484</v>
      </c>
      <c r="D22" s="142" t="s">
        <v>692</v>
      </c>
      <c r="E22" s="142" t="s">
        <v>692</v>
      </c>
      <c r="F22" s="142" t="s">
        <v>692</v>
      </c>
      <c r="G22" s="142" t="s">
        <v>692</v>
      </c>
      <c r="H22" s="142" t="s">
        <v>692</v>
      </c>
      <c r="I22" s="37"/>
      <c r="J22" s="37"/>
      <c r="K22" s="33" t="str">
        <f t="shared" si="14"/>
        <v/>
      </c>
      <c r="L22" s="33" t="str">
        <f t="shared" si="15"/>
        <v/>
      </c>
      <c r="M22" s="33" t="str">
        <f t="shared" si="16"/>
        <v/>
      </c>
      <c r="N22" s="33" t="str">
        <f t="shared" si="17"/>
        <v/>
      </c>
      <c r="O22" s="37"/>
    </row>
    <row r="23" spans="1:15" s="36" customFormat="1" ht="14.25" customHeight="1">
      <c r="A23" s="119"/>
      <c r="B23" s="147">
        <v>8</v>
      </c>
      <c r="C23" s="32" t="s">
        <v>480</v>
      </c>
      <c r="D23" s="142" t="s">
        <v>692</v>
      </c>
      <c r="E23" s="142" t="s">
        <v>692</v>
      </c>
      <c r="F23" s="142" t="s">
        <v>692</v>
      </c>
      <c r="G23" s="142" t="s">
        <v>692</v>
      </c>
      <c r="H23" s="142" t="s">
        <v>692</v>
      </c>
      <c r="I23" s="117"/>
      <c r="J23" s="37"/>
      <c r="K23" s="33" t="str">
        <f t="shared" si="14"/>
        <v/>
      </c>
      <c r="L23" s="33" t="str">
        <f t="shared" si="15"/>
        <v/>
      </c>
      <c r="M23" s="33" t="str">
        <f t="shared" si="16"/>
        <v/>
      </c>
      <c r="N23" s="33" t="str">
        <f t="shared" si="17"/>
        <v/>
      </c>
      <c r="O23" s="37"/>
    </row>
    <row r="24" spans="1:15" s="36" customFormat="1" ht="14.25" customHeight="1">
      <c r="A24" s="119"/>
      <c r="B24" s="147">
        <v>9</v>
      </c>
      <c r="C24" s="31" t="s">
        <v>481</v>
      </c>
      <c r="D24" s="142" t="s">
        <v>692</v>
      </c>
      <c r="E24" s="142" t="s">
        <v>692</v>
      </c>
      <c r="F24" s="142" t="s">
        <v>692</v>
      </c>
      <c r="G24" s="142" t="s">
        <v>692</v>
      </c>
      <c r="H24" s="142" t="s">
        <v>692</v>
      </c>
      <c r="I24" s="117"/>
      <c r="J24" s="37"/>
      <c r="K24" s="33" t="str">
        <f t="shared" si="14"/>
        <v/>
      </c>
      <c r="L24" s="33" t="str">
        <f t="shared" si="15"/>
        <v/>
      </c>
      <c r="M24" s="33" t="str">
        <f t="shared" si="16"/>
        <v/>
      </c>
      <c r="N24" s="33" t="str">
        <f t="shared" si="17"/>
        <v/>
      </c>
      <c r="O24" s="37"/>
    </row>
    <row r="25" spans="1:15">
      <c r="B25" s="147"/>
    </row>
    <row r="26" spans="1:15">
      <c r="B26" s="147"/>
      <c r="C26" s="114" t="s">
        <v>599</v>
      </c>
      <c r="D26" s="99"/>
      <c r="E26" s="99"/>
      <c r="F26" s="99"/>
      <c r="G26" s="99"/>
      <c r="H26" s="99"/>
    </row>
    <row r="27" spans="1:15" ht="14.25" customHeight="1">
      <c r="A27" s="42"/>
      <c r="B27" s="147">
        <v>10</v>
      </c>
      <c r="C27" s="32" t="s">
        <v>605</v>
      </c>
      <c r="D27" s="34" t="s">
        <v>692</v>
      </c>
      <c r="E27" s="34" t="s">
        <v>692</v>
      </c>
      <c r="F27" s="34" t="s">
        <v>692</v>
      </c>
      <c r="G27" s="34" t="s">
        <v>692</v>
      </c>
      <c r="H27" s="34" t="s">
        <v>692</v>
      </c>
      <c r="I27" s="117"/>
      <c r="K27" s="33" t="str">
        <f t="shared" ref="K27:K31" si="18">IF(ISERROR(E27/D27),"",E27/D27-1)</f>
        <v/>
      </c>
      <c r="L27" s="33" t="str">
        <f t="shared" ref="L27:L31" si="19">IF(ISERROR(F27/E27),"",F27/E27-1)</f>
        <v/>
      </c>
      <c r="M27" s="33" t="str">
        <f t="shared" ref="M27:M31" si="20">IF(ISERROR(G27/F27),"",G27/F27-1)</f>
        <v/>
      </c>
      <c r="N27" s="33" t="str">
        <f t="shared" ref="N27:N31" si="21">IF(ISERROR(H27/G27),"",H27/G27-1)</f>
        <v/>
      </c>
    </row>
    <row r="28" spans="1:15" ht="14.25" customHeight="1">
      <c r="A28" s="42"/>
      <c r="B28" s="147">
        <v>11</v>
      </c>
      <c r="C28" s="32" t="s">
        <v>606</v>
      </c>
      <c r="D28" s="34" t="s">
        <v>692</v>
      </c>
      <c r="E28" s="34" t="s">
        <v>692</v>
      </c>
      <c r="F28" s="34" t="s">
        <v>692</v>
      </c>
      <c r="G28" s="34" t="s">
        <v>692</v>
      </c>
      <c r="H28" s="34" t="s">
        <v>692</v>
      </c>
      <c r="I28" s="136"/>
      <c r="K28" s="33" t="str">
        <f t="shared" si="18"/>
        <v/>
      </c>
      <c r="L28" s="33" t="str">
        <f t="shared" si="19"/>
        <v/>
      </c>
      <c r="M28" s="33" t="str">
        <f t="shared" si="20"/>
        <v/>
      </c>
      <c r="N28" s="33" t="str">
        <f t="shared" si="21"/>
        <v/>
      </c>
    </row>
    <row r="29" spans="1:15" s="36" customFormat="1" ht="14.25" customHeight="1">
      <c r="A29" s="119"/>
      <c r="B29" s="147">
        <v>12</v>
      </c>
      <c r="C29" s="31" t="s">
        <v>604</v>
      </c>
      <c r="D29" s="34" t="s">
        <v>692</v>
      </c>
      <c r="E29" s="34" t="s">
        <v>692</v>
      </c>
      <c r="F29" s="34" t="s">
        <v>692</v>
      </c>
      <c r="G29" s="34" t="s">
        <v>692</v>
      </c>
      <c r="H29" s="34" t="s">
        <v>692</v>
      </c>
      <c r="I29" s="136"/>
      <c r="J29" s="37"/>
      <c r="K29" s="33" t="str">
        <f t="shared" si="18"/>
        <v/>
      </c>
      <c r="L29" s="33" t="str">
        <f t="shared" si="19"/>
        <v/>
      </c>
      <c r="M29" s="33" t="str">
        <f t="shared" si="20"/>
        <v/>
      </c>
      <c r="N29" s="33" t="str">
        <f t="shared" si="21"/>
        <v/>
      </c>
      <c r="O29" s="37"/>
    </row>
    <row r="30" spans="1:15" s="136" customFormat="1" ht="14.25" customHeight="1">
      <c r="B30" s="147">
        <v>13</v>
      </c>
      <c r="C30" s="31" t="s">
        <v>522</v>
      </c>
      <c r="D30" s="34" t="s">
        <v>692</v>
      </c>
      <c r="E30" s="34" t="s">
        <v>692</v>
      </c>
      <c r="F30" s="34" t="s">
        <v>692</v>
      </c>
      <c r="G30" s="34" t="s">
        <v>692</v>
      </c>
      <c r="H30" s="34" t="s">
        <v>692</v>
      </c>
      <c r="J30" s="37"/>
      <c r="K30" s="33" t="str">
        <f t="shared" si="18"/>
        <v/>
      </c>
      <c r="L30" s="33" t="str">
        <f t="shared" si="19"/>
        <v/>
      </c>
      <c r="M30" s="33" t="str">
        <f t="shared" si="20"/>
        <v/>
      </c>
      <c r="N30" s="33" t="str">
        <f t="shared" si="21"/>
        <v/>
      </c>
      <c r="O30" s="37"/>
    </row>
    <row r="31" spans="1:15" ht="14.25" customHeight="1">
      <c r="A31" s="42"/>
      <c r="B31" s="147">
        <v>14</v>
      </c>
      <c r="C31" s="32" t="s">
        <v>624</v>
      </c>
      <c r="D31" s="34" t="s">
        <v>692</v>
      </c>
      <c r="E31" s="34" t="s">
        <v>692</v>
      </c>
      <c r="F31" s="34" t="s">
        <v>692</v>
      </c>
      <c r="G31" s="34" t="s">
        <v>692</v>
      </c>
      <c r="H31" s="34" t="s">
        <v>692</v>
      </c>
      <c r="I31" s="136"/>
      <c r="K31" s="33" t="str">
        <f t="shared" si="18"/>
        <v/>
      </c>
      <c r="L31" s="33" t="str">
        <f t="shared" si="19"/>
        <v/>
      </c>
      <c r="M31" s="33" t="str">
        <f t="shared" si="20"/>
        <v/>
      </c>
      <c r="N31" s="33" t="str">
        <f t="shared" si="21"/>
        <v/>
      </c>
    </row>
    <row r="32" spans="1:15">
      <c r="B32" s="147"/>
    </row>
    <row r="33" spans="1:14">
      <c r="A33" s="42"/>
      <c r="B33" s="147"/>
      <c r="C33" s="114" t="s">
        <v>498</v>
      </c>
      <c r="D33" s="115"/>
      <c r="E33" s="115"/>
      <c r="F33" s="115"/>
      <c r="G33" s="115"/>
      <c r="H33" s="115"/>
    </row>
    <row r="34" spans="1:14" ht="14.25" customHeight="1">
      <c r="A34" s="42"/>
      <c r="B34" s="147">
        <v>15</v>
      </c>
      <c r="C34" s="32" t="s">
        <v>486</v>
      </c>
      <c r="D34" s="34" t="s">
        <v>692</v>
      </c>
      <c r="E34" s="34" t="s">
        <v>692</v>
      </c>
      <c r="F34" s="34" t="s">
        <v>692</v>
      </c>
      <c r="G34" s="34" t="s">
        <v>692</v>
      </c>
      <c r="H34" s="34" t="s">
        <v>692</v>
      </c>
      <c r="I34" s="117"/>
      <c r="K34" s="33" t="str">
        <f t="shared" ref="K34:K35" si="22">IF(ISERROR(E34/D34),"",E34/D34-1)</f>
        <v/>
      </c>
      <c r="L34" s="33" t="str">
        <f t="shared" ref="L34:L35" si="23">IF(ISERROR(F34/E34),"",F34/E34-1)</f>
        <v/>
      </c>
      <c r="M34" s="33" t="str">
        <f t="shared" ref="M34:M35" si="24">IF(ISERROR(G34/F34),"",G34/F34-1)</f>
        <v/>
      </c>
      <c r="N34" s="33" t="str">
        <f t="shared" ref="N34:N35" si="25">IF(ISERROR(H34/G34),"",H34/G34-1)</f>
        <v/>
      </c>
    </row>
    <row r="35" spans="1:14" ht="14.25" customHeight="1">
      <c r="B35" s="147">
        <v>16</v>
      </c>
      <c r="C35" s="32" t="s">
        <v>487</v>
      </c>
      <c r="D35" s="34" t="s">
        <v>692</v>
      </c>
      <c r="E35" s="34" t="s">
        <v>692</v>
      </c>
      <c r="F35" s="34" t="s">
        <v>692</v>
      </c>
      <c r="G35" s="34" t="s">
        <v>692</v>
      </c>
      <c r="H35" s="34" t="s">
        <v>692</v>
      </c>
      <c r="I35" s="136"/>
      <c r="K35" s="33" t="str">
        <f t="shared" si="22"/>
        <v/>
      </c>
      <c r="L35" s="33" t="str">
        <f t="shared" si="23"/>
        <v/>
      </c>
      <c r="M35" s="33" t="str">
        <f t="shared" si="24"/>
        <v/>
      </c>
      <c r="N35" s="33" t="str">
        <f t="shared" si="25"/>
        <v/>
      </c>
    </row>
    <row r="36" spans="1:14">
      <c r="B36" s="147"/>
    </row>
    <row r="37" spans="1:14">
      <c r="A37" s="42"/>
      <c r="B37" s="147"/>
      <c r="C37" s="42"/>
      <c r="D37" s="45"/>
      <c r="E37" s="45"/>
      <c r="F37" s="45"/>
      <c r="G37" s="45"/>
      <c r="H37" s="45"/>
      <c r="I37" s="36"/>
      <c r="K37" s="44"/>
      <c r="L37" s="44"/>
      <c r="M37" s="44"/>
      <c r="N37" s="44"/>
    </row>
    <row r="38" spans="1:14" hidden="1" outlineLevel="1">
      <c r="B38" s="147"/>
      <c r="C38" s="98" t="s">
        <v>388</v>
      </c>
      <c r="D38" s="98"/>
      <c r="E38" s="94" t="s">
        <v>519</v>
      </c>
      <c r="F38" s="98"/>
      <c r="G38" s="94"/>
      <c r="H38" s="98"/>
      <c r="I38" s="98"/>
      <c r="K38" s="44"/>
      <c r="L38" s="44"/>
      <c r="M38" s="44"/>
      <c r="N38" s="44"/>
    </row>
    <row r="39" spans="1:14" hidden="1" outlineLevel="1">
      <c r="B39" s="147"/>
      <c r="C39" s="98" t="s">
        <v>389</v>
      </c>
      <c r="D39" s="98"/>
      <c r="E39" s="94" t="s">
        <v>520</v>
      </c>
      <c r="F39" s="98"/>
      <c r="G39" s="94"/>
      <c r="H39" s="98"/>
      <c r="I39" s="98"/>
      <c r="K39" s="44"/>
      <c r="L39" s="44"/>
      <c r="M39" s="44"/>
      <c r="N39" s="44"/>
    </row>
    <row r="40" spans="1:14" hidden="1" outlineLevel="1">
      <c r="B40" s="147"/>
      <c r="C40" s="98" t="s">
        <v>392</v>
      </c>
      <c r="D40" s="98"/>
      <c r="E40" s="94" t="s">
        <v>518</v>
      </c>
      <c r="F40" s="98"/>
      <c r="G40" s="94"/>
      <c r="H40" s="98"/>
      <c r="I40" s="98"/>
      <c r="K40" s="44"/>
      <c r="L40" s="44"/>
      <c r="M40" s="44"/>
      <c r="N40" s="44"/>
    </row>
    <row r="41" spans="1:14" hidden="1" outlineLevel="1">
      <c r="C41" s="98" t="s">
        <v>497</v>
      </c>
      <c r="D41" s="98"/>
      <c r="E41" s="98" t="s">
        <v>412</v>
      </c>
      <c r="F41" s="98"/>
      <c r="G41" s="98"/>
      <c r="H41" s="98"/>
      <c r="I41" s="98"/>
      <c r="K41" s="44"/>
      <c r="L41" s="44"/>
      <c r="M41" s="44"/>
      <c r="N41" s="44"/>
    </row>
    <row r="42" spans="1:14" hidden="1" outlineLevel="1">
      <c r="B42" s="134"/>
      <c r="C42" s="98" t="s">
        <v>419</v>
      </c>
      <c r="D42" s="98"/>
      <c r="E42" s="98" t="s">
        <v>620</v>
      </c>
      <c r="F42" s="98"/>
      <c r="G42" s="98"/>
      <c r="H42" s="98"/>
      <c r="I42" s="98"/>
      <c r="K42" s="44"/>
      <c r="L42" s="44"/>
      <c r="M42" s="44"/>
      <c r="N42" s="44"/>
    </row>
    <row r="43" spans="1:14" collapsed="1">
      <c r="B43" s="134"/>
      <c r="K43" s="44"/>
      <c r="L43" s="44"/>
      <c r="M43" s="44"/>
      <c r="N43" s="44"/>
    </row>
    <row r="44" spans="1:14">
      <c r="B44" s="134"/>
    </row>
  </sheetData>
  <mergeCells count="1">
    <mergeCell ref="K1:N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9">
    <tabColor rgb="FFFFFF00"/>
  </sheetPr>
  <dimension ref="A1:O58"/>
  <sheetViews>
    <sheetView showGridLines="0" topLeftCell="B1" zoomScale="110" zoomScaleNormal="110" workbookViewId="0">
      <selection activeCell="D23" sqref="D23"/>
    </sheetView>
  </sheetViews>
  <sheetFormatPr defaultRowHeight="12.75" outlineLevelRow="1" outlineLevelCol="1"/>
  <cols>
    <col min="1" max="1" width="20.7109375" style="36" hidden="1" customWidth="1" outlineLevel="1"/>
    <col min="2" max="2" width="6.42578125" style="65" customWidth="1" collapsed="1"/>
    <col min="3" max="3" width="37.5703125" style="36" customWidth="1"/>
    <col min="4" max="8" width="10.28515625" style="36" customWidth="1"/>
    <col min="9" max="9" width="25.28515625" style="36" hidden="1" customWidth="1" outlineLevel="1"/>
    <col min="10" max="10" width="4.85546875" style="36" customWidth="1" collapsed="1"/>
    <col min="11" max="14" width="8.28515625" style="36" hidden="1" customWidth="1" outlineLevel="1"/>
    <col min="15" max="15" width="4.85546875" style="93" customWidth="1" collapsed="1"/>
    <col min="16" max="16384" width="9.140625" style="36"/>
  </cols>
  <sheetData>
    <row r="1" spans="1:15" s="93" customFormat="1">
      <c r="B1" s="42"/>
      <c r="C1" s="94"/>
      <c r="D1" s="95">
        <v>2006</v>
      </c>
      <c r="E1" s="95">
        <v>2007</v>
      </c>
      <c r="F1" s="95">
        <v>2008</v>
      </c>
      <c r="G1" s="95">
        <v>2009</v>
      </c>
      <c r="H1" s="95">
        <v>2010</v>
      </c>
      <c r="K1" s="255" t="s">
        <v>493</v>
      </c>
      <c r="L1" s="255"/>
      <c r="M1" s="255"/>
      <c r="N1" s="255"/>
    </row>
    <row r="2" spans="1:15">
      <c r="A2" s="247" t="s">
        <v>690</v>
      </c>
      <c r="B2" s="148"/>
      <c r="I2" s="247" t="s">
        <v>691</v>
      </c>
    </row>
    <row r="3" spans="1:15" ht="14.25" customHeight="1" outlineLevel="1" thickBot="1">
      <c r="A3" s="93"/>
      <c r="B3" s="147" t="s">
        <v>627</v>
      </c>
      <c r="C3" s="62" t="s">
        <v>464</v>
      </c>
      <c r="D3" s="125">
        <v>0</v>
      </c>
      <c r="E3" s="125">
        <v>0</v>
      </c>
      <c r="F3" s="125">
        <v>0</v>
      </c>
      <c r="G3" s="125">
        <v>0</v>
      </c>
      <c r="H3" s="125">
        <v>0</v>
      </c>
      <c r="K3" s="33" t="str">
        <f t="shared" ref="K3:N8" si="0">IF(ISERROR(E3/D3),"",E3/D3-1)</f>
        <v/>
      </c>
      <c r="L3" s="33" t="str">
        <f t="shared" si="0"/>
        <v/>
      </c>
      <c r="M3" s="33" t="str">
        <f t="shared" si="0"/>
        <v/>
      </c>
      <c r="N3" s="33" t="str">
        <f t="shared" si="0"/>
        <v/>
      </c>
    </row>
    <row r="4" spans="1:15" ht="14.25" customHeight="1" outlineLevel="1" thickTop="1">
      <c r="A4" s="136"/>
      <c r="B4" s="147" t="s">
        <v>628</v>
      </c>
      <c r="C4" s="63" t="s">
        <v>465</v>
      </c>
      <c r="D4" s="85">
        <v>0</v>
      </c>
      <c r="E4" s="85">
        <v>0</v>
      </c>
      <c r="F4" s="85">
        <v>0</v>
      </c>
      <c r="G4" s="85">
        <v>0</v>
      </c>
      <c r="H4" s="85">
        <v>0</v>
      </c>
      <c r="I4" s="136"/>
      <c r="K4" s="33" t="str">
        <f t="shared" si="0"/>
        <v/>
      </c>
      <c r="L4" s="33" t="str">
        <f t="shared" si="0"/>
        <v/>
      </c>
      <c r="M4" s="33" t="str">
        <f t="shared" si="0"/>
        <v/>
      </c>
      <c r="N4" s="33" t="str">
        <f t="shared" si="0"/>
        <v/>
      </c>
    </row>
    <row r="5" spans="1:15" ht="14.25" customHeight="1" outlineLevel="1">
      <c r="A5" s="119"/>
      <c r="B5" s="147" t="s">
        <v>629</v>
      </c>
      <c r="C5" s="31" t="s">
        <v>466</v>
      </c>
      <c r="D5" s="35">
        <v>0</v>
      </c>
      <c r="E5" s="35">
        <v>0</v>
      </c>
      <c r="F5" s="35">
        <v>0</v>
      </c>
      <c r="G5" s="35">
        <v>0</v>
      </c>
      <c r="H5" s="35">
        <v>0</v>
      </c>
      <c r="I5" s="136"/>
      <c r="K5" s="33" t="str">
        <f t="shared" si="0"/>
        <v/>
      </c>
      <c r="L5" s="33" t="str">
        <f t="shared" si="0"/>
        <v/>
      </c>
      <c r="M5" s="33" t="str">
        <f t="shared" si="0"/>
        <v/>
      </c>
      <c r="N5" s="33" t="str">
        <f t="shared" si="0"/>
        <v/>
      </c>
    </row>
    <row r="6" spans="1:15" ht="14.25" customHeight="1" outlineLevel="1">
      <c r="A6" s="136"/>
      <c r="B6" s="147" t="s">
        <v>630</v>
      </c>
      <c r="C6" s="31" t="s">
        <v>467</v>
      </c>
      <c r="D6" s="35">
        <v>0</v>
      </c>
      <c r="E6" s="35">
        <v>0</v>
      </c>
      <c r="F6" s="35">
        <v>0</v>
      </c>
      <c r="G6" s="35">
        <v>0</v>
      </c>
      <c r="H6" s="35">
        <v>0</v>
      </c>
      <c r="I6" s="136"/>
      <c r="K6" s="33" t="str">
        <f t="shared" si="0"/>
        <v/>
      </c>
      <c r="L6" s="33" t="str">
        <f t="shared" si="0"/>
        <v/>
      </c>
      <c r="M6" s="33" t="str">
        <f t="shared" si="0"/>
        <v/>
      </c>
      <c r="N6" s="33" t="str">
        <f t="shared" si="0"/>
        <v/>
      </c>
    </row>
    <row r="7" spans="1:15" ht="14.25" customHeight="1" outlineLevel="1">
      <c r="A7" s="136"/>
      <c r="B7" s="147" t="s">
        <v>631</v>
      </c>
      <c r="C7" s="31" t="s">
        <v>468</v>
      </c>
      <c r="D7" s="35">
        <v>0</v>
      </c>
      <c r="E7" s="35">
        <v>0</v>
      </c>
      <c r="F7" s="35">
        <v>0</v>
      </c>
      <c r="G7" s="35">
        <v>0</v>
      </c>
      <c r="H7" s="35">
        <v>0</v>
      </c>
      <c r="I7" s="136"/>
      <c r="K7" s="33" t="str">
        <f t="shared" si="0"/>
        <v/>
      </c>
      <c r="L7" s="33" t="str">
        <f t="shared" si="0"/>
        <v/>
      </c>
      <c r="M7" s="33" t="str">
        <f t="shared" si="0"/>
        <v/>
      </c>
      <c r="N7" s="33" t="str">
        <f t="shared" si="0"/>
        <v/>
      </c>
    </row>
    <row r="8" spans="1:15" ht="14.25" customHeight="1" outlineLevel="1">
      <c r="A8" s="136"/>
      <c r="B8" s="147" t="s">
        <v>632</v>
      </c>
      <c r="C8" s="31" t="s">
        <v>469</v>
      </c>
      <c r="D8" s="35">
        <v>0</v>
      </c>
      <c r="E8" s="35">
        <v>0</v>
      </c>
      <c r="F8" s="35">
        <v>0</v>
      </c>
      <c r="G8" s="35">
        <v>0</v>
      </c>
      <c r="H8" s="35">
        <v>0</v>
      </c>
      <c r="I8" s="119"/>
      <c r="K8" s="33" t="str">
        <f t="shared" si="0"/>
        <v/>
      </c>
      <c r="L8" s="33" t="str">
        <f t="shared" si="0"/>
        <v/>
      </c>
      <c r="M8" s="33" t="str">
        <f t="shared" si="0"/>
        <v/>
      </c>
      <c r="N8" s="33" t="str">
        <f t="shared" si="0"/>
        <v/>
      </c>
    </row>
    <row r="9" spans="1:15">
      <c r="B9" s="147"/>
      <c r="D9" s="87"/>
      <c r="E9" s="87"/>
      <c r="F9" s="87"/>
      <c r="G9" s="87"/>
      <c r="H9" s="87"/>
    </row>
    <row r="10" spans="1:15">
      <c r="B10" s="147"/>
      <c r="C10" s="112" t="s">
        <v>608</v>
      </c>
      <c r="D10" s="112"/>
      <c r="E10" s="112"/>
      <c r="F10" s="112"/>
      <c r="G10" s="112"/>
      <c r="H10" s="112"/>
      <c r="I10" s="112"/>
      <c r="J10" s="94"/>
      <c r="K10" s="172"/>
      <c r="L10" s="89"/>
      <c r="M10" s="89"/>
      <c r="N10" s="89"/>
      <c r="O10" s="136"/>
    </row>
    <row r="11" spans="1:15">
      <c r="A11" s="247"/>
      <c r="B11" s="147"/>
      <c r="D11" s="88"/>
      <c r="E11" s="88"/>
      <c r="F11" s="88"/>
      <c r="G11" s="88"/>
      <c r="H11" s="88"/>
      <c r="K11" s="89"/>
      <c r="L11" s="89"/>
      <c r="M11" s="89"/>
      <c r="N11" s="89"/>
    </row>
    <row r="12" spans="1:15">
      <c r="B12" s="147"/>
      <c r="C12" s="112" t="s">
        <v>483</v>
      </c>
      <c r="D12" s="102"/>
      <c r="E12" s="102"/>
      <c r="F12" s="102"/>
      <c r="G12" s="102"/>
      <c r="H12" s="102"/>
      <c r="I12" s="136"/>
      <c r="J12" s="136"/>
      <c r="K12" s="33" t="str">
        <f t="shared" ref="K12" si="1">IF(ISERROR(E12/D12),"",E12/D12-1)</f>
        <v/>
      </c>
      <c r="L12" s="33" t="str">
        <f t="shared" ref="L12" si="2">IF(ISERROR(F12/E12),"",F12/E12-1)</f>
        <v/>
      </c>
      <c r="M12" s="33" t="str">
        <f t="shared" ref="M12" si="3">IF(ISERROR(G12/F12),"",G12/F12-1)</f>
        <v/>
      </c>
      <c r="N12" s="33" t="str">
        <f t="shared" ref="N12" si="4">IF(ISERROR(H12/G12),"",H12/G12-1)</f>
        <v/>
      </c>
      <c r="O12" s="136"/>
    </row>
    <row r="13" spans="1:15" ht="14.25" customHeight="1">
      <c r="B13" s="147">
        <v>1</v>
      </c>
      <c r="C13" s="31" t="s">
        <v>528</v>
      </c>
      <c r="D13" s="91" t="s">
        <v>692</v>
      </c>
      <c r="E13" s="91" t="s">
        <v>692</v>
      </c>
      <c r="F13" s="91" t="s">
        <v>692</v>
      </c>
      <c r="G13" s="91" t="s">
        <v>692</v>
      </c>
      <c r="H13" s="91" t="s">
        <v>692</v>
      </c>
      <c r="I13" s="136"/>
      <c r="K13" s="33" t="str">
        <f t="shared" ref="K13:N18" si="5">IF(ISERROR(E13/D13),"",E13/D13-1)</f>
        <v/>
      </c>
      <c r="L13" s="33" t="str">
        <f t="shared" si="5"/>
        <v/>
      </c>
      <c r="M13" s="33" t="str">
        <f t="shared" si="5"/>
        <v/>
      </c>
      <c r="N13" s="33" t="str">
        <f t="shared" si="5"/>
        <v/>
      </c>
    </row>
    <row r="14" spans="1:15" s="136" customFormat="1" ht="14.25" customHeight="1">
      <c r="B14" s="147">
        <v>2</v>
      </c>
      <c r="C14" s="31" t="s">
        <v>479</v>
      </c>
      <c r="D14" s="91" t="s">
        <v>692</v>
      </c>
      <c r="E14" s="91" t="s">
        <v>692</v>
      </c>
      <c r="F14" s="91" t="s">
        <v>692</v>
      </c>
      <c r="G14" s="91" t="s">
        <v>692</v>
      </c>
      <c r="H14" s="91" t="s">
        <v>692</v>
      </c>
      <c r="K14" s="33" t="str">
        <f t="shared" ref="K14" si="6">IF(ISERROR(E14/D14),"",E14/D14-1)</f>
        <v/>
      </c>
      <c r="L14" s="33" t="str">
        <f t="shared" ref="L14" si="7">IF(ISERROR(F14/E14),"",F14/E14-1)</f>
        <v/>
      </c>
      <c r="M14" s="33" t="str">
        <f t="shared" ref="M14" si="8">IF(ISERROR(G14/F14),"",G14/F14-1)</f>
        <v/>
      </c>
      <c r="N14" s="33" t="str">
        <f t="shared" ref="N14" si="9">IF(ISERROR(H14/G14),"",H14/G14-1)</f>
        <v/>
      </c>
    </row>
    <row r="15" spans="1:15" ht="14.25" customHeight="1">
      <c r="B15" s="147">
        <v>3</v>
      </c>
      <c r="C15" s="31" t="s">
        <v>485</v>
      </c>
      <c r="D15" s="143" t="s">
        <v>692</v>
      </c>
      <c r="E15" s="143" t="s">
        <v>692</v>
      </c>
      <c r="F15" s="143" t="s">
        <v>692</v>
      </c>
      <c r="G15" s="143" t="s">
        <v>692</v>
      </c>
      <c r="H15" s="143" t="s">
        <v>692</v>
      </c>
      <c r="I15" s="136"/>
      <c r="K15" s="33" t="str">
        <f t="shared" si="5"/>
        <v/>
      </c>
      <c r="L15" s="33" t="str">
        <f t="shared" si="5"/>
        <v/>
      </c>
      <c r="M15" s="33" t="str">
        <f t="shared" si="5"/>
        <v/>
      </c>
      <c r="N15" s="33" t="str">
        <f t="shared" si="5"/>
        <v/>
      </c>
    </row>
    <row r="16" spans="1:15" ht="14.25" customHeight="1">
      <c r="B16" s="147">
        <v>4</v>
      </c>
      <c r="C16" s="31" t="s">
        <v>492</v>
      </c>
      <c r="D16" s="143" t="s">
        <v>692</v>
      </c>
      <c r="E16" s="143" t="s">
        <v>692</v>
      </c>
      <c r="F16" s="143" t="s">
        <v>692</v>
      </c>
      <c r="G16" s="143" t="s">
        <v>692</v>
      </c>
      <c r="H16" s="143" t="s">
        <v>692</v>
      </c>
      <c r="I16" s="136"/>
      <c r="K16" s="33" t="str">
        <f t="shared" si="5"/>
        <v/>
      </c>
      <c r="L16" s="33" t="str">
        <f t="shared" si="5"/>
        <v/>
      </c>
      <c r="M16" s="33" t="str">
        <f t="shared" si="5"/>
        <v/>
      </c>
      <c r="N16" s="33" t="str">
        <f t="shared" si="5"/>
        <v/>
      </c>
    </row>
    <row r="17" spans="1:15" ht="14.25" customHeight="1">
      <c r="B17" s="147">
        <v>5</v>
      </c>
      <c r="C17" s="31" t="s">
        <v>383</v>
      </c>
      <c r="D17" s="91" t="s">
        <v>692</v>
      </c>
      <c r="E17" s="91" t="s">
        <v>692</v>
      </c>
      <c r="F17" s="91" t="s">
        <v>692</v>
      </c>
      <c r="G17" s="91" t="s">
        <v>692</v>
      </c>
      <c r="H17" s="91" t="s">
        <v>692</v>
      </c>
      <c r="I17" s="136"/>
      <c r="K17" s="33" t="str">
        <f t="shared" si="5"/>
        <v/>
      </c>
      <c r="L17" s="33" t="str">
        <f t="shared" si="5"/>
        <v/>
      </c>
      <c r="M17" s="33" t="str">
        <f t="shared" si="5"/>
        <v/>
      </c>
      <c r="N17" s="33" t="str">
        <f t="shared" si="5"/>
        <v/>
      </c>
    </row>
    <row r="18" spans="1:15" ht="14.25" customHeight="1">
      <c r="B18" s="147">
        <v>6</v>
      </c>
      <c r="C18" s="31" t="s">
        <v>529</v>
      </c>
      <c r="D18" s="91" t="s">
        <v>692</v>
      </c>
      <c r="E18" s="91" t="s">
        <v>692</v>
      </c>
      <c r="F18" s="91" t="s">
        <v>692</v>
      </c>
      <c r="G18" s="91" t="s">
        <v>692</v>
      </c>
      <c r="H18" s="91" t="s">
        <v>692</v>
      </c>
      <c r="I18" s="136"/>
      <c r="K18" s="33" t="str">
        <f t="shared" si="5"/>
        <v/>
      </c>
      <c r="L18" s="33" t="str">
        <f t="shared" si="5"/>
        <v/>
      </c>
      <c r="M18" s="33" t="str">
        <f t="shared" si="5"/>
        <v/>
      </c>
      <c r="N18" s="33" t="str">
        <f t="shared" si="5"/>
        <v/>
      </c>
    </row>
    <row r="19" spans="1:15">
      <c r="B19" s="147"/>
    </row>
    <row r="20" spans="1:15" s="136" customFormat="1">
      <c r="B20" s="147"/>
      <c r="C20" s="112" t="s">
        <v>625</v>
      </c>
      <c r="D20" s="112"/>
      <c r="E20" s="112"/>
      <c r="F20" s="112"/>
      <c r="G20" s="112"/>
      <c r="H20" s="112"/>
    </row>
    <row r="21" spans="1:15">
      <c r="B21" s="147"/>
      <c r="C21" s="112" t="s">
        <v>633</v>
      </c>
      <c r="D21" s="102"/>
      <c r="E21" s="102"/>
      <c r="F21" s="102"/>
      <c r="G21" s="102"/>
      <c r="H21" s="102"/>
      <c r="I21" s="136"/>
      <c r="J21" s="136"/>
      <c r="K21" s="136"/>
      <c r="L21" s="136"/>
      <c r="M21" s="136"/>
      <c r="N21" s="136"/>
      <c r="O21" s="136"/>
    </row>
    <row r="22" spans="1:15" s="37" customFormat="1" ht="14.25" customHeight="1">
      <c r="B22" s="147">
        <v>7</v>
      </c>
      <c r="C22" s="32" t="s">
        <v>424</v>
      </c>
      <c r="D22" s="144" t="s">
        <v>692</v>
      </c>
      <c r="E22" s="144" t="s">
        <v>692</v>
      </c>
      <c r="F22" s="144" t="s">
        <v>692</v>
      </c>
      <c r="G22" s="144" t="s">
        <v>692</v>
      </c>
      <c r="H22" s="144" t="s">
        <v>692</v>
      </c>
      <c r="I22" s="136"/>
      <c r="K22" s="33" t="str">
        <f t="shared" ref="K22:N22" si="10">IF(ISERROR(E22/D22),"",E22/D22-1)</f>
        <v/>
      </c>
      <c r="L22" s="33" t="str">
        <f t="shared" si="10"/>
        <v/>
      </c>
      <c r="M22" s="33" t="str">
        <f t="shared" si="10"/>
        <v/>
      </c>
      <c r="N22" s="33" t="str">
        <f t="shared" si="10"/>
        <v/>
      </c>
    </row>
    <row r="23" spans="1:15" s="136" customFormat="1" ht="14.25" customHeight="1">
      <c r="B23" s="147">
        <v>8</v>
      </c>
      <c r="C23" s="32" t="s">
        <v>521</v>
      </c>
      <c r="D23" s="144" t="s">
        <v>692</v>
      </c>
      <c r="E23" s="144" t="s">
        <v>692</v>
      </c>
      <c r="F23" s="144" t="s">
        <v>692</v>
      </c>
      <c r="G23" s="144" t="s">
        <v>692</v>
      </c>
      <c r="H23" s="144" t="s">
        <v>692</v>
      </c>
      <c r="I23" s="37"/>
      <c r="K23" s="33" t="str">
        <f>IF(ISERROR(E23/D23),"",E23/D23-1)</f>
        <v/>
      </c>
      <c r="L23" s="33" t="str">
        <f>IF(ISERROR(F23/E23),"",F23/E23-1)</f>
        <v/>
      </c>
      <c r="M23" s="33" t="str">
        <f>IF(ISERROR(G23/F23),"",G23/F23-1)</f>
        <v/>
      </c>
      <c r="N23" s="33" t="str">
        <f>IF(ISERROR(H23/G23),"",H23/G23-1)</f>
        <v/>
      </c>
    </row>
    <row r="24" spans="1:15" s="64" customFormat="1" ht="14.25" customHeight="1">
      <c r="B24" s="147">
        <v>9</v>
      </c>
      <c r="C24" s="31" t="s">
        <v>283</v>
      </c>
      <c r="D24" s="73" t="s">
        <v>692</v>
      </c>
      <c r="E24" s="73" t="s">
        <v>692</v>
      </c>
      <c r="F24" s="73" t="s">
        <v>692</v>
      </c>
      <c r="G24" s="73" t="s">
        <v>692</v>
      </c>
      <c r="H24" s="73" t="s">
        <v>692</v>
      </c>
      <c r="J24" s="67"/>
      <c r="K24" s="54" t="str">
        <f t="shared" ref="K24:N24" si="11">IF(ISERROR(E24/D24),"",E24/D24-1)</f>
        <v/>
      </c>
      <c r="L24" s="54" t="str">
        <f t="shared" si="11"/>
        <v/>
      </c>
      <c r="M24" s="54" t="str">
        <f t="shared" si="11"/>
        <v/>
      </c>
      <c r="N24" s="54" t="str">
        <f t="shared" si="11"/>
        <v/>
      </c>
    </row>
    <row r="25" spans="1:15" ht="14.25" customHeight="1">
      <c r="A25" s="42"/>
      <c r="B25" s="147">
        <v>10</v>
      </c>
      <c r="C25" s="31" t="s">
        <v>530</v>
      </c>
      <c r="D25" s="91" t="s">
        <v>692</v>
      </c>
      <c r="E25" s="91" t="s">
        <v>692</v>
      </c>
      <c r="F25" s="91" t="s">
        <v>692</v>
      </c>
      <c r="G25" s="91" t="s">
        <v>692</v>
      </c>
      <c r="H25" s="91" t="s">
        <v>692</v>
      </c>
      <c r="I25" s="136"/>
      <c r="K25" s="33" t="str">
        <f>IF(ISERROR(E25/D25),"",E25/D25-1)</f>
        <v/>
      </c>
      <c r="L25" s="33" t="str">
        <f>IF(ISERROR(F25/E25),"",F25/E25-1)</f>
        <v/>
      </c>
      <c r="M25" s="33" t="str">
        <f>IF(ISERROR(G25/F25),"",G25/F25-1)</f>
        <v/>
      </c>
      <c r="N25" s="33" t="str">
        <f>IF(ISERROR(H25/G25),"",H25/G25-1)</f>
        <v/>
      </c>
    </row>
    <row r="26" spans="1:15" s="136" customFormat="1">
      <c r="B26" s="147"/>
      <c r="C26" s="112" t="s">
        <v>614</v>
      </c>
      <c r="D26" s="102"/>
      <c r="E26" s="102"/>
      <c r="F26" s="102"/>
      <c r="G26" s="102"/>
      <c r="H26" s="102"/>
    </row>
    <row r="27" spans="1:15">
      <c r="A27" s="136"/>
      <c r="B27" s="147">
        <v>11</v>
      </c>
      <c r="C27" s="31" t="s">
        <v>615</v>
      </c>
      <c r="D27" s="91" t="s">
        <v>692</v>
      </c>
      <c r="E27" s="91" t="s">
        <v>692</v>
      </c>
      <c r="F27" s="91" t="s">
        <v>692</v>
      </c>
      <c r="G27" s="91" t="s">
        <v>692</v>
      </c>
      <c r="H27" s="91" t="s">
        <v>692</v>
      </c>
      <c r="I27" s="136"/>
      <c r="K27" s="33" t="str">
        <f>IF(ISERROR(E27/D27),"",E27/D27-1)</f>
        <v/>
      </c>
      <c r="L27" s="33" t="str">
        <f>IF(ISERROR(F27/E27),"",F27/E27-1)</f>
        <v/>
      </c>
      <c r="M27" s="33" t="str">
        <f>IF(ISERROR(G27/F27),"",G27/F27-1)</f>
        <v/>
      </c>
      <c r="N27" s="33" t="str">
        <f>IF(ISERROR(H27/G27),"",H27/G27-1)</f>
        <v/>
      </c>
    </row>
    <row r="28" spans="1:15" hidden="1" outlineLevel="1">
      <c r="A28" s="136"/>
      <c r="B28" s="147">
        <v>11.1</v>
      </c>
      <c r="C28" s="74" t="s">
        <v>634</v>
      </c>
      <c r="D28" s="149" t="s">
        <v>692</v>
      </c>
      <c r="E28" s="149" t="s">
        <v>692</v>
      </c>
      <c r="F28" s="149" t="s">
        <v>692</v>
      </c>
      <c r="G28" s="149" t="s">
        <v>692</v>
      </c>
      <c r="H28" s="149" t="s">
        <v>692</v>
      </c>
      <c r="I28" s="150"/>
    </row>
    <row r="29" spans="1:15" hidden="1" outlineLevel="1">
      <c r="A29" s="136"/>
      <c r="B29" s="147">
        <v>11.2</v>
      </c>
      <c r="C29" s="74" t="s">
        <v>635</v>
      </c>
      <c r="D29" s="149" t="s">
        <v>692</v>
      </c>
      <c r="E29" s="149" t="s">
        <v>692</v>
      </c>
      <c r="F29" s="149" t="s">
        <v>692</v>
      </c>
      <c r="G29" s="149" t="s">
        <v>692</v>
      </c>
      <c r="H29" s="149" t="s">
        <v>692</v>
      </c>
      <c r="I29" s="150"/>
    </row>
    <row r="30" spans="1:15" hidden="1" outlineLevel="1">
      <c r="A30" s="136"/>
      <c r="B30" s="147">
        <v>11.3</v>
      </c>
      <c r="C30" s="74" t="s">
        <v>636</v>
      </c>
      <c r="D30" s="149" t="s">
        <v>692</v>
      </c>
      <c r="E30" s="149" t="s">
        <v>692</v>
      </c>
      <c r="F30" s="149" t="s">
        <v>692</v>
      </c>
      <c r="G30" s="149" t="s">
        <v>692</v>
      </c>
      <c r="H30" s="149" t="s">
        <v>692</v>
      </c>
      <c r="I30" s="150"/>
    </row>
    <row r="31" spans="1:15" hidden="1" outlineLevel="1">
      <c r="A31" s="136"/>
      <c r="B31" s="147">
        <v>11.4</v>
      </c>
      <c r="C31" s="74" t="s">
        <v>637</v>
      </c>
      <c r="D31" s="149" t="s">
        <v>692</v>
      </c>
      <c r="E31" s="149" t="s">
        <v>692</v>
      </c>
      <c r="F31" s="149" t="s">
        <v>692</v>
      </c>
      <c r="G31" s="149" t="s">
        <v>692</v>
      </c>
      <c r="H31" s="149" t="s">
        <v>692</v>
      </c>
      <c r="I31" s="150"/>
    </row>
    <row r="32" spans="1:15" hidden="1" outlineLevel="1">
      <c r="A32" s="136"/>
      <c r="B32" s="147">
        <v>11.5</v>
      </c>
      <c r="C32" s="74" t="s">
        <v>638</v>
      </c>
      <c r="D32" s="149" t="s">
        <v>692</v>
      </c>
      <c r="E32" s="149" t="s">
        <v>692</v>
      </c>
      <c r="F32" s="149" t="s">
        <v>692</v>
      </c>
      <c r="G32" s="149" t="s">
        <v>692</v>
      </c>
      <c r="H32" s="149" t="s">
        <v>692</v>
      </c>
      <c r="I32" s="150"/>
    </row>
    <row r="33" spans="2:14" s="136" customFormat="1" collapsed="1">
      <c r="B33" s="147">
        <v>12</v>
      </c>
      <c r="C33" s="31" t="s">
        <v>616</v>
      </c>
      <c r="D33" s="91" t="s">
        <v>692</v>
      </c>
      <c r="E33" s="91" t="s">
        <v>692</v>
      </c>
      <c r="F33" s="91" t="s">
        <v>692</v>
      </c>
      <c r="G33" s="91" t="s">
        <v>692</v>
      </c>
      <c r="H33" s="91" t="s">
        <v>692</v>
      </c>
      <c r="K33" s="33" t="str">
        <f>IF(ISERROR(E33/D33),"",E33/D33-1)</f>
        <v/>
      </c>
      <c r="L33" s="33" t="str">
        <f>IF(ISERROR(F33/E33),"",F33/E33-1)</f>
        <v/>
      </c>
      <c r="M33" s="33" t="str">
        <f>IF(ISERROR(G33/F33),"",G33/F33-1)</f>
        <v/>
      </c>
      <c r="N33" s="33" t="str">
        <f>IF(ISERROR(H33/G33),"",H33/G33-1)</f>
        <v/>
      </c>
    </row>
    <row r="34" spans="2:14" s="136" customFormat="1" hidden="1" outlineLevel="1">
      <c r="B34" s="147">
        <v>12.1</v>
      </c>
      <c r="C34" s="74" t="s">
        <v>634</v>
      </c>
      <c r="D34" s="149" t="s">
        <v>692</v>
      </c>
      <c r="E34" s="149" t="s">
        <v>692</v>
      </c>
      <c r="F34" s="149" t="s">
        <v>692</v>
      </c>
      <c r="G34" s="149" t="s">
        <v>692</v>
      </c>
      <c r="H34" s="149" t="s">
        <v>692</v>
      </c>
      <c r="I34" s="150"/>
    </row>
    <row r="35" spans="2:14" s="136" customFormat="1" hidden="1" outlineLevel="1">
      <c r="B35" s="147">
        <v>12.2</v>
      </c>
      <c r="C35" s="74" t="s">
        <v>635</v>
      </c>
      <c r="D35" s="149" t="s">
        <v>692</v>
      </c>
      <c r="E35" s="149" t="s">
        <v>692</v>
      </c>
      <c r="F35" s="149" t="s">
        <v>692</v>
      </c>
      <c r="G35" s="149" t="s">
        <v>692</v>
      </c>
      <c r="H35" s="149" t="s">
        <v>692</v>
      </c>
      <c r="I35" s="150"/>
    </row>
    <row r="36" spans="2:14" s="136" customFormat="1" hidden="1" outlineLevel="1">
      <c r="B36" s="147">
        <v>12.3</v>
      </c>
      <c r="C36" s="74" t="s">
        <v>636</v>
      </c>
      <c r="D36" s="149" t="s">
        <v>692</v>
      </c>
      <c r="E36" s="149" t="s">
        <v>692</v>
      </c>
      <c r="F36" s="149" t="s">
        <v>692</v>
      </c>
      <c r="G36" s="149" t="s">
        <v>692</v>
      </c>
      <c r="H36" s="149" t="s">
        <v>692</v>
      </c>
      <c r="I36" s="150"/>
    </row>
    <row r="37" spans="2:14" s="136" customFormat="1" hidden="1" outlineLevel="1">
      <c r="B37" s="147">
        <v>12.4</v>
      </c>
      <c r="C37" s="74" t="s">
        <v>639</v>
      </c>
      <c r="D37" s="149" t="s">
        <v>692</v>
      </c>
      <c r="E37" s="149" t="s">
        <v>692</v>
      </c>
      <c r="F37" s="149" t="s">
        <v>692</v>
      </c>
      <c r="G37" s="149" t="s">
        <v>692</v>
      </c>
      <c r="H37" s="149" t="s">
        <v>692</v>
      </c>
      <c r="I37" s="150"/>
    </row>
    <row r="38" spans="2:14" s="136" customFormat="1" hidden="1" outlineLevel="1">
      <c r="B38" s="147">
        <v>12.5</v>
      </c>
      <c r="C38" s="74" t="s">
        <v>638</v>
      </c>
      <c r="D38" s="149" t="s">
        <v>692</v>
      </c>
      <c r="E38" s="149" t="s">
        <v>692</v>
      </c>
      <c r="F38" s="149" t="s">
        <v>692</v>
      </c>
      <c r="G38" s="149" t="s">
        <v>692</v>
      </c>
      <c r="H38" s="149" t="s">
        <v>692</v>
      </c>
      <c r="I38" s="150"/>
    </row>
    <row r="39" spans="2:14" s="136" customFormat="1" collapsed="1">
      <c r="B39" s="147">
        <v>13</v>
      </c>
      <c r="C39" s="31" t="s">
        <v>617</v>
      </c>
      <c r="D39" s="91" t="s">
        <v>692</v>
      </c>
      <c r="E39" s="91" t="s">
        <v>692</v>
      </c>
      <c r="F39" s="91" t="s">
        <v>692</v>
      </c>
      <c r="G39" s="91" t="s">
        <v>692</v>
      </c>
      <c r="H39" s="91" t="s">
        <v>692</v>
      </c>
      <c r="K39" s="33" t="str">
        <f>IF(ISERROR(E39/D39),"",E39/D39-1)</f>
        <v/>
      </c>
      <c r="L39" s="33" t="str">
        <f>IF(ISERROR(F39/E39),"",F39/E39-1)</f>
        <v/>
      </c>
      <c r="M39" s="33" t="str">
        <f>IF(ISERROR(G39/F39),"",G39/F39-1)</f>
        <v/>
      </c>
      <c r="N39" s="33" t="str">
        <f>IF(ISERROR(H39/G39),"",H39/G39-1)</f>
        <v/>
      </c>
    </row>
    <row r="40" spans="2:14" s="136" customFormat="1" hidden="1" outlineLevel="1">
      <c r="B40" s="147">
        <v>13.1</v>
      </c>
      <c r="C40" s="74" t="s">
        <v>634</v>
      </c>
      <c r="D40" s="149" t="s">
        <v>692</v>
      </c>
      <c r="E40" s="149" t="s">
        <v>692</v>
      </c>
      <c r="F40" s="149" t="s">
        <v>692</v>
      </c>
      <c r="G40" s="149" t="s">
        <v>692</v>
      </c>
      <c r="H40" s="149" t="s">
        <v>692</v>
      </c>
      <c r="I40" s="150"/>
    </row>
    <row r="41" spans="2:14" s="136" customFormat="1" hidden="1" outlineLevel="1">
      <c r="B41" s="147">
        <v>13.2</v>
      </c>
      <c r="C41" s="74" t="s">
        <v>635</v>
      </c>
      <c r="D41" s="149" t="s">
        <v>692</v>
      </c>
      <c r="E41" s="149" t="s">
        <v>692</v>
      </c>
      <c r="F41" s="149" t="s">
        <v>692</v>
      </c>
      <c r="G41" s="149" t="s">
        <v>692</v>
      </c>
      <c r="H41" s="149" t="s">
        <v>692</v>
      </c>
      <c r="I41" s="150"/>
    </row>
    <row r="42" spans="2:14" s="136" customFormat="1" hidden="1" outlineLevel="1">
      <c r="B42" s="147">
        <v>13.3</v>
      </c>
      <c r="C42" s="74" t="s">
        <v>636</v>
      </c>
      <c r="D42" s="149" t="s">
        <v>692</v>
      </c>
      <c r="E42" s="149" t="s">
        <v>692</v>
      </c>
      <c r="F42" s="149" t="s">
        <v>692</v>
      </c>
      <c r="G42" s="149" t="s">
        <v>692</v>
      </c>
      <c r="H42" s="149" t="s">
        <v>692</v>
      </c>
      <c r="I42" s="150"/>
    </row>
    <row r="43" spans="2:14" s="136" customFormat="1" hidden="1" outlineLevel="1">
      <c r="B43" s="147">
        <v>13.4</v>
      </c>
      <c r="C43" s="74" t="s">
        <v>639</v>
      </c>
      <c r="D43" s="149" t="s">
        <v>692</v>
      </c>
      <c r="E43" s="149" t="s">
        <v>692</v>
      </c>
      <c r="F43" s="149" t="s">
        <v>692</v>
      </c>
      <c r="G43" s="149" t="s">
        <v>692</v>
      </c>
      <c r="H43" s="149" t="s">
        <v>692</v>
      </c>
      <c r="I43" s="150"/>
    </row>
    <row r="44" spans="2:14" s="136" customFormat="1" collapsed="1">
      <c r="B44" s="134"/>
      <c r="C44" s="112" t="s">
        <v>686</v>
      </c>
      <c r="D44" s="102"/>
      <c r="E44" s="102"/>
      <c r="F44" s="102"/>
      <c r="G44" s="102"/>
      <c r="H44" s="102"/>
    </row>
    <row r="45" spans="2:14" s="136" customFormat="1">
      <c r="B45" s="147">
        <v>14</v>
      </c>
      <c r="C45" s="31" t="s">
        <v>687</v>
      </c>
      <c r="D45" s="91" t="s">
        <v>692</v>
      </c>
      <c r="E45" s="91" t="s">
        <v>692</v>
      </c>
      <c r="F45" s="91" t="s">
        <v>692</v>
      </c>
      <c r="G45" s="91" t="s">
        <v>692</v>
      </c>
      <c r="H45" s="91" t="s">
        <v>692</v>
      </c>
      <c r="K45" s="33" t="str">
        <f>IF(ISERROR(E45/D45),"",E45/D45-1)</f>
        <v/>
      </c>
      <c r="L45" s="33" t="str">
        <f>IF(ISERROR(F45/E45),"",F45/E45-1)</f>
        <v/>
      </c>
      <c r="M45" s="33" t="str">
        <f>IF(ISERROR(G45/F45),"",G45/F45-1)</f>
        <v/>
      </c>
      <c r="N45" s="33" t="str">
        <f>IF(ISERROR(H45/G45),"",H45/G45-1)</f>
        <v/>
      </c>
    </row>
    <row r="46" spans="2:14" s="136" customFormat="1" hidden="1" outlineLevel="1">
      <c r="B46" s="147">
        <v>14.1</v>
      </c>
      <c r="C46" s="74" t="s">
        <v>634</v>
      </c>
      <c r="D46" s="149" t="s">
        <v>692</v>
      </c>
      <c r="E46" s="149" t="s">
        <v>692</v>
      </c>
      <c r="F46" s="149" t="s">
        <v>692</v>
      </c>
      <c r="G46" s="149" t="s">
        <v>692</v>
      </c>
      <c r="H46" s="149" t="s">
        <v>692</v>
      </c>
      <c r="I46" s="150"/>
    </row>
    <row r="47" spans="2:14" s="136" customFormat="1" hidden="1" outlineLevel="1">
      <c r="B47" s="147">
        <v>14.2</v>
      </c>
      <c r="C47" s="74" t="s">
        <v>688</v>
      </c>
      <c r="D47" s="149" t="s">
        <v>692</v>
      </c>
      <c r="E47" s="149" t="s">
        <v>692</v>
      </c>
      <c r="F47" s="149" t="s">
        <v>692</v>
      </c>
      <c r="G47" s="149" t="s">
        <v>692</v>
      </c>
      <c r="H47" s="149" t="s">
        <v>692</v>
      </c>
      <c r="I47" s="150"/>
    </row>
    <row r="48" spans="2:14" s="136" customFormat="1" hidden="1" outlineLevel="1">
      <c r="B48" s="147">
        <v>14.3</v>
      </c>
      <c r="C48" s="74" t="s">
        <v>689</v>
      </c>
      <c r="D48" s="149" t="s">
        <v>692</v>
      </c>
      <c r="E48" s="149" t="s">
        <v>692</v>
      </c>
      <c r="F48" s="149" t="s">
        <v>692</v>
      </c>
      <c r="G48" s="149" t="s">
        <v>692</v>
      </c>
      <c r="H48" s="149" t="s">
        <v>692</v>
      </c>
      <c r="I48" s="150"/>
    </row>
    <row r="49" spans="2:9" s="136" customFormat="1" hidden="1" outlineLevel="1">
      <c r="B49" s="147">
        <v>14.4</v>
      </c>
      <c r="C49" s="74" t="s">
        <v>638</v>
      </c>
      <c r="D49" s="149" t="s">
        <v>692</v>
      </c>
      <c r="E49" s="149" t="s">
        <v>692</v>
      </c>
      <c r="F49" s="149" t="s">
        <v>692</v>
      </c>
      <c r="G49" s="149" t="s">
        <v>692</v>
      </c>
      <c r="H49" s="149" t="s">
        <v>692</v>
      </c>
      <c r="I49" s="150"/>
    </row>
    <row r="50" spans="2:9" s="136" customFormat="1" collapsed="1">
      <c r="B50" s="134"/>
      <c r="D50" s="90"/>
      <c r="E50" s="90"/>
      <c r="F50" s="90"/>
      <c r="G50" s="90"/>
      <c r="H50" s="90"/>
    </row>
    <row r="51" spans="2:9">
      <c r="B51" s="134"/>
      <c r="D51" s="90"/>
      <c r="E51" s="90"/>
      <c r="F51" s="90"/>
      <c r="G51" s="90"/>
      <c r="H51" s="90"/>
    </row>
    <row r="52" spans="2:9" hidden="1" outlineLevel="1">
      <c r="C52" s="94" t="s">
        <v>416</v>
      </c>
      <c r="D52" s="94"/>
      <c r="E52" s="94"/>
      <c r="F52" s="94" t="s">
        <v>388</v>
      </c>
      <c r="G52" s="94"/>
      <c r="H52" s="94"/>
      <c r="I52" s="136"/>
    </row>
    <row r="53" spans="2:9" hidden="1" outlineLevel="1">
      <c r="C53" s="94" t="s">
        <v>463</v>
      </c>
      <c r="D53" s="94"/>
      <c r="E53" s="94"/>
      <c r="F53" s="94" t="s">
        <v>455</v>
      </c>
      <c r="G53" s="94"/>
      <c r="H53" s="94"/>
      <c r="I53" s="136"/>
    </row>
    <row r="54" spans="2:9" hidden="1" outlineLevel="1">
      <c r="C54" s="94" t="s">
        <v>429</v>
      </c>
      <c r="D54" s="94"/>
      <c r="E54" s="94"/>
      <c r="F54" s="94" t="s">
        <v>389</v>
      </c>
      <c r="G54" s="94"/>
      <c r="H54" s="94"/>
      <c r="I54" s="136"/>
    </row>
    <row r="55" spans="2:9" s="136" customFormat="1" hidden="1" outlineLevel="1">
      <c r="B55" s="65"/>
      <c r="C55" s="94" t="s">
        <v>613</v>
      </c>
      <c r="D55" s="94"/>
      <c r="E55" s="94"/>
      <c r="F55" s="94" t="s">
        <v>392</v>
      </c>
      <c r="G55" s="94"/>
      <c r="H55" s="94"/>
    </row>
    <row r="56" spans="2:9" s="136" customFormat="1" hidden="1" outlineLevel="1">
      <c r="B56" s="65"/>
      <c r="C56" s="94" t="s">
        <v>564</v>
      </c>
      <c r="D56" s="94"/>
      <c r="E56" s="94"/>
      <c r="F56" s="94"/>
      <c r="G56" s="94"/>
      <c r="H56" s="94"/>
    </row>
    <row r="57" spans="2:9" s="136" customFormat="1" hidden="1" outlineLevel="1">
      <c r="B57" s="65"/>
      <c r="C57" s="94" t="s">
        <v>417</v>
      </c>
      <c r="D57" s="94"/>
      <c r="E57" s="94"/>
      <c r="F57" s="98" t="s">
        <v>620</v>
      </c>
      <c r="G57" s="98"/>
      <c r="H57" s="94"/>
    </row>
    <row r="58" spans="2:9" s="136" customFormat="1" collapsed="1">
      <c r="B58" s="65"/>
    </row>
  </sheetData>
  <mergeCells count="1">
    <mergeCell ref="K1:N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pagalba</vt:lpstr>
      <vt:lpstr>PL</vt:lpstr>
      <vt:lpstr>BS</vt:lpstr>
      <vt:lpstr>CF</vt:lpstr>
      <vt:lpstr>PELNO FORMAVIMOSI</vt:lpstr>
      <vt:lpstr>PELNINGUMO</vt:lpstr>
      <vt:lpstr>APYVARTUMO</vt:lpstr>
      <vt:lpstr>LIKVIDUMO-MOKUMO</vt:lpstr>
      <vt:lpstr>STABILUMO</vt:lpstr>
      <vt:lpstr>VERTĖS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Eridanas</dc:creator>
  <cp:lastModifiedBy>Donis</cp:lastModifiedBy>
  <cp:lastPrinted>2010-04-08T08:06:39Z</cp:lastPrinted>
  <dcterms:created xsi:type="dcterms:W3CDTF">2009-10-19T11:47:10Z</dcterms:created>
  <dcterms:modified xsi:type="dcterms:W3CDTF">2011-06-18T09:39:59Z</dcterms:modified>
</cp:coreProperties>
</file>